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05" tabRatio="930" firstSheet="9" activeTab="12"/>
  </bookViews>
  <sheets>
    <sheet name="防洪堤线1" sheetId="1" r:id="rId1"/>
    <sheet name="预制管及圬工结构穿堤建筑物2" sheetId="2" r:id="rId2"/>
    <sheet name="外排泵站3" sheetId="3" r:id="rId3"/>
    <sheet name="两水夹堤4" sheetId="4" r:id="rId4"/>
    <sheet name="非两水夹堤5" sheetId="5" r:id="rId5"/>
    <sheet name="当冲当浪6" sheetId="6" r:id="rId6"/>
    <sheet name="重点险工险段情况表7" sheetId="7" r:id="rId7"/>
    <sheet name="病险涵闸8 " sheetId="8" r:id="rId8"/>
    <sheet name="水库控制运用9" sheetId="9" r:id="rId9"/>
    <sheet name="重点病险水库情况表10" sheetId="10" r:id="rId10"/>
    <sheet name="垸内主要湖泊控制运用表11" sheetId="11" r:id="rId11"/>
    <sheet name="物资储备标准12" sheetId="12" r:id="rId12"/>
    <sheet name="湖区堤垸特征水位表13" sheetId="13" r:id="rId13"/>
    <sheet name="4级响应14" sheetId="14" r:id="rId14"/>
    <sheet name="3级响应15" sheetId="15" r:id="rId15"/>
    <sheet name="2级响应16" sheetId="16" r:id="rId16"/>
    <sheet name="1级响应17" sheetId="17" r:id="rId17"/>
    <sheet name="山洪地质表18 " sheetId="18" r:id="rId18"/>
  </sheets>
  <definedNames>
    <definedName name="_xlnm.Print_Titles" localSheetId="7">'病险涵闸8 '!$1:$3</definedName>
    <definedName name="_xlnm.Print_Titles" localSheetId="5">'当冲当浪6'!$1:$3</definedName>
    <definedName name="_xlnm.Print_Titles" localSheetId="0">'防洪堤线1'!$1:$5</definedName>
    <definedName name="_xlnm.Print_Titles" localSheetId="4">'非两水夹堤5'!$1:$3</definedName>
    <definedName name="_xlnm.Print_Titles" localSheetId="3">'两水夹堤4'!$1:$4</definedName>
    <definedName name="_xlnm.Print_Titles" localSheetId="17">'山洪地质表18 '!$1:$4</definedName>
    <definedName name="_xlnm.Print_Titles" localSheetId="1">'预制管及圬工结构穿堤建筑物2'!$1:$3</definedName>
    <definedName name="_xlnm.Print_Titles" localSheetId="9">'重点病险水库情况表10'!$2:$4</definedName>
    <definedName name="_xlnm.Print_Titles" localSheetId="6">'重点险工险段情况表7'!$2:$3</definedName>
  </definedNames>
  <calcPr fullCalcOnLoad="1"/>
</workbook>
</file>

<file path=xl/sharedStrings.xml><?xml version="1.0" encoding="utf-8"?>
<sst xmlns="http://schemas.openxmlformats.org/spreadsheetml/2006/main" count="1821" uniqueCount="997">
  <si>
    <t>湘阴县堤防工程情况统计表</t>
  </si>
  <si>
    <t>附表一</t>
  </si>
  <si>
    <t>序号</t>
  </si>
  <si>
    <t>垸名</t>
  </si>
  <si>
    <t>起止地点</t>
  </si>
  <si>
    <t>防洪大堤基本情况</t>
  </si>
  <si>
    <t>备注</t>
  </si>
  <si>
    <t>起止桩号</t>
  </si>
  <si>
    <t>长度（km）</t>
  </si>
  <si>
    <t>面宽(m)</t>
  </si>
  <si>
    <t>高程(m)</t>
  </si>
  <si>
    <t>坡比</t>
  </si>
  <si>
    <t>平台(m)</t>
  </si>
  <si>
    <t>防汛路(m)</t>
  </si>
  <si>
    <t>内</t>
  </si>
  <si>
    <t>外</t>
  </si>
  <si>
    <t>面宽</t>
  </si>
  <si>
    <t>高程</t>
  </si>
  <si>
    <t>全县合计</t>
  </si>
  <si>
    <t>吴淞高程</t>
  </si>
  <si>
    <t>一线堤</t>
  </si>
  <si>
    <t>二线堤</t>
  </si>
  <si>
    <t>一</t>
  </si>
  <si>
    <t>湘滨垸</t>
  </si>
  <si>
    <t>南湖间堤至易婆塘</t>
  </si>
  <si>
    <t>0+000-50.650</t>
  </si>
  <si>
    <t>8-13</t>
  </si>
  <si>
    <t>37.5-39.0</t>
  </si>
  <si>
    <t>1:3</t>
  </si>
  <si>
    <t>1:2.5</t>
  </si>
  <si>
    <t>8.0</t>
  </si>
  <si>
    <t>31.5-33.0</t>
  </si>
  <si>
    <t>3.5-4.0</t>
  </si>
  <si>
    <t>30.0</t>
  </si>
  <si>
    <t>2</t>
  </si>
  <si>
    <t>其中湖堤</t>
  </si>
  <si>
    <t>沅潭至杨柳潭水文站</t>
  </si>
  <si>
    <t>24+000-44+900</t>
  </si>
  <si>
    <t>13.0</t>
  </si>
  <si>
    <t>38.0</t>
  </si>
  <si>
    <t>33.0</t>
  </si>
  <si>
    <t>4.0</t>
  </si>
  <si>
    <t>二</t>
  </si>
  <si>
    <t>南湖垸</t>
  </si>
  <si>
    <t>易婆塘至江家湾</t>
  </si>
  <si>
    <t>50+654-83+845</t>
  </si>
  <si>
    <t>8-12</t>
  </si>
  <si>
    <t>38.0-40.0</t>
  </si>
  <si>
    <t>1∶3</t>
  </si>
  <si>
    <t>1∶2.5</t>
  </si>
  <si>
    <t>易婆塘至车乔湖</t>
  </si>
  <si>
    <t>50+654-54+154</t>
  </si>
  <si>
    <t>北闸至三叉堤</t>
  </si>
  <si>
    <t>0+000-9+125</t>
  </si>
  <si>
    <t>1∶2.0</t>
  </si>
  <si>
    <t>三</t>
  </si>
  <si>
    <t>湘资垸</t>
  </si>
  <si>
    <t>西林港至变电站</t>
  </si>
  <si>
    <t>28+874-30+674</t>
  </si>
  <si>
    <t>资水段</t>
  </si>
  <si>
    <t>变电站至凤南船厂</t>
  </si>
  <si>
    <t>30+674-55+074</t>
  </si>
  <si>
    <t>37.6-38.0</t>
  </si>
  <si>
    <t>6-20</t>
  </si>
  <si>
    <t>30.3-34.6</t>
  </si>
  <si>
    <t>26.8-30.1</t>
  </si>
  <si>
    <t>湘水段</t>
  </si>
  <si>
    <t>凤南船厂至新泉寺水闸</t>
  </si>
  <si>
    <t>55+074-62+224</t>
  </si>
  <si>
    <t>西林港至新泉寺水闸</t>
  </si>
  <si>
    <t>0+000-33+371</t>
  </si>
  <si>
    <t>32.79-33.79</t>
  </si>
  <si>
    <t>1:2</t>
  </si>
  <si>
    <t>四</t>
  </si>
  <si>
    <t>岭北垸</t>
  </si>
  <si>
    <t>新泉水闸至窑头山</t>
  </si>
  <si>
    <t>62+311-85+966　　</t>
  </si>
  <si>
    <t>8-10</t>
  </si>
  <si>
    <t>32.5-35.5</t>
  </si>
  <si>
    <t>5-30</t>
  </si>
  <si>
    <t>31.5-32.0</t>
  </si>
  <si>
    <t>新闸水闸至羊谷脑</t>
  </si>
  <si>
    <t>0+000-11+024</t>
  </si>
  <si>
    <t>6-8</t>
  </si>
  <si>
    <t>5</t>
  </si>
  <si>
    <t>五</t>
  </si>
  <si>
    <t>沙田垸</t>
  </si>
  <si>
    <t>石灰厂至乔口防洪闸</t>
  </si>
  <si>
    <t>85+966-88+996</t>
  </si>
  <si>
    <t>37.5-38.0</t>
  </si>
  <si>
    <t>6</t>
  </si>
  <si>
    <t>32</t>
  </si>
  <si>
    <t>30</t>
  </si>
  <si>
    <t>防洪闸至云雷山</t>
  </si>
  <si>
    <t>88+996-95+591</t>
  </si>
  <si>
    <t>6-7</t>
  </si>
  <si>
    <t>1:2.0</t>
  </si>
  <si>
    <t>8</t>
  </si>
  <si>
    <t>云雷山至大石港</t>
  </si>
  <si>
    <t>0+000-6+400</t>
  </si>
  <si>
    <t>37.5-37.8</t>
  </si>
  <si>
    <t>六</t>
  </si>
  <si>
    <t>城西垸</t>
  </si>
  <si>
    <t>浩河口至古塘</t>
  </si>
  <si>
    <t>0+000-51+757</t>
  </si>
  <si>
    <t>5.5-8</t>
  </si>
  <si>
    <t>37.0-38.5</t>
  </si>
  <si>
    <t>裕民至王家坝</t>
  </si>
  <si>
    <t>19+000-31+000</t>
  </si>
  <si>
    <t>七</t>
  </si>
  <si>
    <t>三汊港垸</t>
  </si>
  <si>
    <t>1</t>
  </si>
  <si>
    <t>黄龙坝至云田</t>
  </si>
  <si>
    <t>0+000-5+160</t>
  </si>
  <si>
    <t>6—30</t>
  </si>
  <si>
    <t>37.0-38.0</t>
  </si>
  <si>
    <t>1：2.5</t>
  </si>
  <si>
    <t>37—38</t>
  </si>
  <si>
    <t>3</t>
  </si>
  <si>
    <t>南撇洪堤</t>
  </si>
  <si>
    <t>0+000-4+500</t>
  </si>
  <si>
    <t>35</t>
  </si>
  <si>
    <t>1：2.0</t>
  </si>
  <si>
    <t>北撇洪堤</t>
  </si>
  <si>
    <t>5+160-7+560</t>
  </si>
  <si>
    <t>37</t>
  </si>
  <si>
    <t>4</t>
  </si>
  <si>
    <t>八</t>
  </si>
  <si>
    <t>石塘镇</t>
  </si>
  <si>
    <t>白泥湖片</t>
  </si>
  <si>
    <t>0+000—10+793</t>
  </si>
  <si>
    <t>10+793-13+997</t>
  </si>
  <si>
    <t>6+450—10+793</t>
  </si>
  <si>
    <t>0+000—8+300</t>
  </si>
  <si>
    <t>石塘片</t>
  </si>
  <si>
    <t>0+000-14+383</t>
  </si>
  <si>
    <t>九</t>
  </si>
  <si>
    <t>义合金鸡垸</t>
  </si>
  <si>
    <t>文径港至附山垸</t>
  </si>
  <si>
    <t>0＋000-9+710</t>
  </si>
  <si>
    <t>38.00</t>
  </si>
  <si>
    <t>1：1.2</t>
  </si>
  <si>
    <t>4-12</t>
  </si>
  <si>
    <t>31.0-32.0</t>
  </si>
  <si>
    <t>上堵坝至下堵坝</t>
  </si>
  <si>
    <t>0+000-21+150</t>
  </si>
  <si>
    <t>4-6</t>
  </si>
  <si>
    <t>34.0-37.0</t>
  </si>
  <si>
    <t>1：1.5</t>
  </si>
  <si>
    <t>1：1.0</t>
  </si>
  <si>
    <t>4-8</t>
  </si>
  <si>
    <t>28</t>
  </si>
  <si>
    <t>十</t>
  </si>
  <si>
    <t>东湖垸</t>
  </si>
  <si>
    <t>县水位站至大坝堤</t>
  </si>
  <si>
    <t>0+000-4+280</t>
  </si>
  <si>
    <t>20</t>
  </si>
  <si>
    <t>37.2-41</t>
  </si>
  <si>
    <t>江东路出口至福鑫机埠闸</t>
  </si>
  <si>
    <t>北0+000—1+000</t>
  </si>
  <si>
    <t>37.20</t>
  </si>
  <si>
    <t>县水位站至板桥闸</t>
  </si>
  <si>
    <t>0+000-6+558</t>
  </si>
  <si>
    <t>芙蓉北路至南泉寺</t>
  </si>
  <si>
    <t>0+000-2+060、0+060-6+438</t>
  </si>
  <si>
    <t>石牛垸</t>
  </si>
  <si>
    <t>0+000-3+680</t>
  </si>
  <si>
    <t>2.5</t>
  </si>
  <si>
    <t>1:1</t>
  </si>
  <si>
    <t>1:0.8</t>
  </si>
  <si>
    <t>十一</t>
  </si>
  <si>
    <t>洋沙湖镇</t>
  </si>
  <si>
    <t>仁山垸</t>
  </si>
  <si>
    <t>0+000—2+884</t>
  </si>
  <si>
    <t>1：2</t>
  </si>
  <si>
    <t>回春垸等</t>
  </si>
  <si>
    <t>5.0</t>
  </si>
  <si>
    <t>35.50</t>
  </si>
  <si>
    <t>1:1.2</t>
  </si>
  <si>
    <t>杉木江大堤</t>
  </si>
  <si>
    <t>十二</t>
  </si>
  <si>
    <t>樟树镇</t>
  </si>
  <si>
    <t>樟树港、文径港、洋沙湖</t>
  </si>
  <si>
    <t>0+000-1+170、0+000-1+4890、000-1+600</t>
  </si>
  <si>
    <t>1：3</t>
  </si>
  <si>
    <t>樟树撇洪渠</t>
  </si>
  <si>
    <t>0+000-4-500</t>
  </si>
  <si>
    <t>3.5</t>
  </si>
  <si>
    <t>文泾港南渠</t>
  </si>
  <si>
    <t>0+000-4+200</t>
  </si>
  <si>
    <t>36.5</t>
  </si>
  <si>
    <t>十三</t>
  </si>
  <si>
    <t>青潭垸</t>
  </si>
  <si>
    <t>上山九龙组至上山九龙组</t>
  </si>
  <si>
    <t>0+000—11+000</t>
  </si>
  <si>
    <t>1︰2.5</t>
  </si>
  <si>
    <t>附表二</t>
  </si>
  <si>
    <t>湘阴县2020年预制管及圬工结构穿堤建筑物情况表</t>
  </si>
  <si>
    <t>穿堤建筑物名称</t>
  </si>
  <si>
    <t>所在堤线
（一、二线堤）</t>
  </si>
  <si>
    <t>桩号</t>
  </si>
  <si>
    <t>结构形式</t>
  </si>
  <si>
    <t>尺寸（米）</t>
  </si>
  <si>
    <t>长度（米）</t>
  </si>
  <si>
    <t>兴建年月</t>
  </si>
  <si>
    <t>车乔湖底闸</t>
  </si>
  <si>
    <t>54+536</t>
  </si>
  <si>
    <t>条石拱涵</t>
  </si>
  <si>
    <t>1×1.3</t>
  </si>
  <si>
    <t>一线堤3处</t>
  </si>
  <si>
    <t>民乐闸进水闸</t>
  </si>
  <si>
    <t>83+370</t>
  </si>
  <si>
    <t>1.5×2.2</t>
  </si>
  <si>
    <t>二线堤11处</t>
  </si>
  <si>
    <t>南湖洲底闸</t>
  </si>
  <si>
    <t>79+228</t>
  </si>
  <si>
    <t>3×3.5</t>
  </si>
  <si>
    <t>六家托</t>
  </si>
  <si>
    <t>1+992</t>
  </si>
  <si>
    <t>条石</t>
  </si>
  <si>
    <t>1971年</t>
  </si>
  <si>
    <t>双荃塘</t>
  </si>
  <si>
    <t>3+55</t>
  </si>
  <si>
    <t>1955年</t>
  </si>
  <si>
    <t>苦竹湖</t>
  </si>
  <si>
    <t>4+762</t>
  </si>
  <si>
    <t>1958年</t>
  </si>
  <si>
    <t>西  托</t>
  </si>
  <si>
    <t>5+590</t>
  </si>
  <si>
    <t>1986年改</t>
  </si>
  <si>
    <t>艾家湾</t>
  </si>
  <si>
    <t>5+800</t>
  </si>
  <si>
    <t>条石预制</t>
  </si>
  <si>
    <t>1972年</t>
  </si>
  <si>
    <t>明月垸</t>
  </si>
  <si>
    <t>6+200</t>
  </si>
  <si>
    <t>1968年</t>
  </si>
  <si>
    <t>6+660</t>
  </si>
  <si>
    <t>大山咀</t>
  </si>
  <si>
    <t>7+630</t>
  </si>
  <si>
    <t>1956年</t>
  </si>
  <si>
    <t>娥公湖</t>
  </si>
  <si>
    <t>9+080</t>
  </si>
  <si>
    <t>9+095</t>
  </si>
  <si>
    <t>预制</t>
  </si>
  <si>
    <t>9+125</t>
  </si>
  <si>
    <t>战备闸</t>
  </si>
  <si>
    <t>8+800</t>
  </si>
  <si>
    <t>圬工</t>
  </si>
  <si>
    <r>
      <rPr>
        <sz val="10"/>
        <rFont val="仿宋_GB2312"/>
        <family val="3"/>
      </rPr>
      <t>2.5</t>
    </r>
    <r>
      <rPr>
        <sz val="12"/>
        <rFont val="仿宋_GB2312"/>
        <family val="3"/>
      </rPr>
      <t>×3</t>
    </r>
  </si>
  <si>
    <t>一线堤4处</t>
  </si>
  <si>
    <t>和平闸</t>
  </si>
  <si>
    <t>11+400</t>
  </si>
  <si>
    <t>跃进底闸</t>
  </si>
  <si>
    <t>23+900</t>
  </si>
  <si>
    <t>大寨闸</t>
  </si>
  <si>
    <t>47+000</t>
  </si>
  <si>
    <t>3×2.3</t>
  </si>
  <si>
    <t>新河底闸</t>
  </si>
  <si>
    <t>2+260</t>
  </si>
  <si>
    <t>0.8×0.9</t>
  </si>
  <si>
    <t>二线堤5处</t>
  </si>
  <si>
    <t>南山行底管</t>
  </si>
  <si>
    <t>5+360</t>
  </si>
  <si>
    <t>0.8*0.4</t>
  </si>
  <si>
    <t>官闸底管</t>
  </si>
  <si>
    <t>10+670</t>
  </si>
  <si>
    <t>预制圆涵</t>
  </si>
  <si>
    <t>∮1.0</t>
  </si>
  <si>
    <t>羊谷脑底闸</t>
  </si>
  <si>
    <t>11+024</t>
  </si>
  <si>
    <t>1.2×1.8</t>
  </si>
  <si>
    <t>羊谷脑撇洪闸</t>
  </si>
  <si>
    <t>1.2×2.25</t>
  </si>
  <si>
    <t>楠木港底闸</t>
  </si>
  <si>
    <t>19+102</t>
  </si>
  <si>
    <t>污工结构</t>
  </si>
  <si>
    <t>1.2x1.35</t>
  </si>
  <si>
    <t>二线堤7处</t>
  </si>
  <si>
    <t>楠木6队河管</t>
  </si>
  <si>
    <t>18+232</t>
  </si>
  <si>
    <t>0.3x0.3</t>
  </si>
  <si>
    <t>楠木8队河管</t>
  </si>
  <si>
    <t>17+622</t>
  </si>
  <si>
    <t>0.35x0.35</t>
  </si>
  <si>
    <t>长湖港底闸</t>
  </si>
  <si>
    <t>15+718</t>
  </si>
  <si>
    <t>1x1.25</t>
  </si>
  <si>
    <t>长湖8队河管</t>
  </si>
  <si>
    <t>13+755</t>
  </si>
  <si>
    <t>大石港底闸</t>
  </si>
  <si>
    <t>13+261</t>
  </si>
  <si>
    <t>1.5x2.25</t>
  </si>
  <si>
    <t>大石港支水闸</t>
  </si>
  <si>
    <t>13+242</t>
  </si>
  <si>
    <t>φ1</t>
  </si>
  <si>
    <t>江塘机涵</t>
  </si>
  <si>
    <t>32+250</t>
  </si>
  <si>
    <t>预制管</t>
  </si>
  <si>
    <t>φ0.6</t>
  </si>
  <si>
    <t>二线堤15处</t>
  </si>
  <si>
    <t>下江塘进水管</t>
  </si>
  <si>
    <t>32+200</t>
  </si>
  <si>
    <t>上江塘排水闸</t>
  </si>
  <si>
    <t>32+150</t>
  </si>
  <si>
    <t>1.38×1.5</t>
  </si>
  <si>
    <t>先锋机涵</t>
  </si>
  <si>
    <t>31+150</t>
  </si>
  <si>
    <t>迎皮塘机涵</t>
  </si>
  <si>
    <t>29+750</t>
  </si>
  <si>
    <t>荆苏机涵</t>
  </si>
  <si>
    <t>29+350</t>
  </si>
  <si>
    <t>黄苏湖进水管</t>
  </si>
  <si>
    <t>28+850</t>
  </si>
  <si>
    <t>φ0.4</t>
  </si>
  <si>
    <t>黄金潭机涵</t>
  </si>
  <si>
    <t>27+400</t>
  </si>
  <si>
    <t>黄金潭进水管</t>
  </si>
  <si>
    <t>27+385</t>
  </si>
  <si>
    <t>新窖口底闸</t>
  </si>
  <si>
    <t>24+400</t>
  </si>
  <si>
    <t>1.2×1.4</t>
  </si>
  <si>
    <t>三八字机涵</t>
  </si>
  <si>
    <t>21+875</t>
  </si>
  <si>
    <t>1.2×1.3</t>
  </si>
  <si>
    <t>倒冲子进水管</t>
  </si>
  <si>
    <t>17+300</t>
  </si>
  <si>
    <t>民主机涵</t>
  </si>
  <si>
    <t>16+400</t>
  </si>
  <si>
    <t>月中机涵</t>
  </si>
  <si>
    <t>15+200</t>
  </si>
  <si>
    <t>汤家塘机涵</t>
  </si>
  <si>
    <t>1×0.8</t>
  </si>
  <si>
    <t>黄金撇洪闸</t>
  </si>
  <si>
    <t>南2+935</t>
  </si>
  <si>
    <t>Φ0.6</t>
  </si>
  <si>
    <t>一线堤2处</t>
  </si>
  <si>
    <t>汤家垄排水闸</t>
  </si>
  <si>
    <t>南3+245</t>
  </si>
  <si>
    <t>砖砌拱函</t>
  </si>
  <si>
    <t>0.8×1.2m</t>
  </si>
  <si>
    <t>白泥湖</t>
  </si>
  <si>
    <t>杨家山低排闸</t>
  </si>
  <si>
    <t>10+760</t>
  </si>
  <si>
    <t>浆砌石拱涵</t>
  </si>
  <si>
    <t>3*3.5</t>
  </si>
  <si>
    <t>一线堤1处</t>
  </si>
  <si>
    <t>范家坝</t>
  </si>
  <si>
    <t>高排闸</t>
  </si>
  <si>
    <t>11+368</t>
  </si>
  <si>
    <t>2孔 4X4</t>
  </si>
  <si>
    <t>1971年冬</t>
  </si>
  <si>
    <t>二线堤3处</t>
  </si>
  <si>
    <t>低排闸</t>
  </si>
  <si>
    <t>11+065</t>
  </si>
  <si>
    <t>1X1.5</t>
  </si>
  <si>
    <t>1984年冬</t>
  </si>
  <si>
    <t>泄洪闸</t>
  </si>
  <si>
    <t>15+877</t>
  </si>
  <si>
    <t>2X2</t>
  </si>
  <si>
    <t>1973年冬</t>
  </si>
  <si>
    <t>樟树撇洪闸</t>
  </si>
  <si>
    <t>1+000</t>
  </si>
  <si>
    <t>2孔3×4</t>
  </si>
  <si>
    <t>文泾港南撇洪闸</t>
  </si>
  <si>
    <t>1+800</t>
  </si>
  <si>
    <t>3×4</t>
  </si>
  <si>
    <t>附山机闸</t>
  </si>
  <si>
    <t>1+350</t>
  </si>
  <si>
    <t>预制管涵</t>
  </si>
  <si>
    <t>仁山垸低排闸</t>
  </si>
  <si>
    <t>0+150</t>
  </si>
  <si>
    <t>1.0*0.8</t>
  </si>
  <si>
    <t>中山垸底排闸</t>
  </si>
  <si>
    <t>2+030</t>
  </si>
  <si>
    <t>块石结构</t>
  </si>
  <si>
    <t>0.8*0.6</t>
  </si>
  <si>
    <t>七星垸底排闸</t>
  </si>
  <si>
    <t>2+830</t>
  </si>
  <si>
    <t>0.6*0.4</t>
  </si>
  <si>
    <t>团山围低水闸</t>
  </si>
  <si>
    <t>南线一线堤</t>
  </si>
  <si>
    <t>0+360</t>
  </si>
  <si>
    <t>1.5×2</t>
  </si>
  <si>
    <t>乌莲塘机埠</t>
  </si>
  <si>
    <t>2+660</t>
  </si>
  <si>
    <t>∮0.5</t>
  </si>
  <si>
    <t>附表三</t>
  </si>
  <si>
    <t xml:space="preserve"> 湘阴县外排泵站基本情况统计表 </t>
  </si>
  <si>
    <t>堤垸名称</t>
  </si>
  <si>
    <t>泵站
处数</t>
  </si>
  <si>
    <t>现状装机</t>
  </si>
  <si>
    <r>
      <rPr>
        <sz val="10"/>
        <color indexed="8"/>
        <rFont val="仿宋_GB2312"/>
        <family val="3"/>
      </rPr>
      <t>设计流量（m</t>
    </r>
    <r>
      <rPr>
        <vertAlign val="superscript"/>
        <sz val="10"/>
        <color indexed="8"/>
        <rFont val="仿宋_GB2312"/>
        <family val="3"/>
      </rPr>
      <t>3</t>
    </r>
    <r>
      <rPr>
        <sz val="10"/>
        <color indexed="8"/>
        <rFont val="仿宋_GB2312"/>
        <family val="3"/>
      </rPr>
      <t>/s）</t>
    </r>
  </si>
  <si>
    <t>受益
（万亩）</t>
  </si>
  <si>
    <t>配电变压器</t>
  </si>
  <si>
    <t>线路长（km）</t>
  </si>
  <si>
    <t>台数（台）</t>
  </si>
  <si>
    <t>总装机容量（kw）</t>
  </si>
  <si>
    <t>台数</t>
  </si>
  <si>
    <t>总容量</t>
  </si>
  <si>
    <t>35kv</t>
  </si>
  <si>
    <t>10kv</t>
  </si>
  <si>
    <t>灌溉</t>
  </si>
  <si>
    <t>排涝</t>
  </si>
  <si>
    <t>台</t>
  </si>
  <si>
    <t xml:space="preserve"> KVA</t>
  </si>
  <si>
    <t>合计</t>
  </si>
  <si>
    <t>白泥湖垸</t>
  </si>
  <si>
    <t>三叉港垸</t>
  </si>
  <si>
    <t>文星镇</t>
  </si>
  <si>
    <t>五大中型泵站</t>
  </si>
  <si>
    <t>- 61 -</t>
  </si>
  <si>
    <t>附表四</t>
  </si>
  <si>
    <t>湘阴县两水夹堤堤段情况统计表</t>
  </si>
  <si>
    <t>塘名或起
止地点</t>
  </si>
  <si>
    <t>塘底高程（m）</t>
  </si>
  <si>
    <t>水塘面宽（m）</t>
  </si>
  <si>
    <t>最高</t>
  </si>
  <si>
    <t>最低</t>
  </si>
  <si>
    <t>最宽</t>
  </si>
  <si>
    <t>最窄</t>
  </si>
  <si>
    <t>湘阴县</t>
  </si>
  <si>
    <t>颜家塘</t>
  </si>
  <si>
    <t>51+800-52+800</t>
  </si>
  <si>
    <t>油麻潭至焦潭湾</t>
  </si>
  <si>
    <t>69+700-71+900</t>
  </si>
  <si>
    <t>保险台-蒋家渡</t>
  </si>
  <si>
    <t>25+200-31+000</t>
  </si>
  <si>
    <t>黄土站-洞庭新电排</t>
  </si>
  <si>
    <t>39+000-40+900</t>
  </si>
  <si>
    <t>烂柴港</t>
  </si>
  <si>
    <t>35+000-36+000</t>
  </si>
  <si>
    <t>吴家湾</t>
  </si>
  <si>
    <t>42+000-43+000</t>
  </si>
  <si>
    <t>草堂湾</t>
  </si>
  <si>
    <t>52+000-52+500</t>
  </si>
  <si>
    <t>江塘</t>
  </si>
  <si>
    <t>32+150-31+750</t>
  </si>
  <si>
    <t>迎皮塘</t>
  </si>
  <si>
    <t>29+900-29+600</t>
  </si>
  <si>
    <t>黄苏湖</t>
  </si>
  <si>
    <t>29+300-28+850</t>
  </si>
  <si>
    <t>黄金潭</t>
  </si>
  <si>
    <t>27+350-27+150</t>
  </si>
  <si>
    <t>黄鹤湾</t>
  </si>
  <si>
    <t>25+850-25+650</t>
  </si>
  <si>
    <t>义城</t>
  </si>
  <si>
    <t>25+050-24+700</t>
  </si>
  <si>
    <t>上堵坝</t>
  </si>
  <si>
    <t>76+411-76+871</t>
  </si>
  <si>
    <t>下堵坝</t>
  </si>
  <si>
    <t>70+871-71+211</t>
  </si>
  <si>
    <t>月形围堤段</t>
  </si>
  <si>
    <t>77+811-78+711</t>
  </si>
  <si>
    <t>熊家塘</t>
  </si>
  <si>
    <t>88+280-88+680</t>
  </si>
  <si>
    <t>裕民</t>
  </si>
  <si>
    <t>16+100-16+400</t>
  </si>
  <si>
    <t>仁西</t>
  </si>
  <si>
    <t>41+000-41+400</t>
  </si>
  <si>
    <t>黄龙坝-马家坝</t>
  </si>
  <si>
    <t>0+000-3+160</t>
  </si>
  <si>
    <t>拦河坝-香炉山</t>
  </si>
  <si>
    <t>万家坝</t>
  </si>
  <si>
    <t>3+000-3+500</t>
  </si>
  <si>
    <t>白泥湖夹河口</t>
  </si>
  <si>
    <t>9+800-9+950</t>
  </si>
  <si>
    <t>石塘联合</t>
  </si>
  <si>
    <t>2+070-3+150</t>
  </si>
  <si>
    <t>阳雀湖</t>
  </si>
  <si>
    <t>0+000-0+950</t>
  </si>
  <si>
    <t>文泾港</t>
  </si>
  <si>
    <t>0+200-0+789</t>
  </si>
  <si>
    <t>义合垸</t>
  </si>
  <si>
    <t>关门洲塘</t>
  </si>
  <si>
    <t>6+020-6+717</t>
  </si>
  <si>
    <t>湾河口</t>
  </si>
  <si>
    <t>1+262-2+082</t>
  </si>
  <si>
    <t>三汊河</t>
  </si>
  <si>
    <t>7+607-8+317</t>
  </si>
  <si>
    <t>北堤西湖</t>
  </si>
  <si>
    <t>1+500-2+540</t>
  </si>
  <si>
    <t>北堤宝塔湖</t>
  </si>
  <si>
    <t>2+540-3+240</t>
  </si>
  <si>
    <t>北堤许家湖</t>
  </si>
  <si>
    <t>3+530-4+230</t>
  </si>
  <si>
    <t>北堤老港闸</t>
  </si>
  <si>
    <t>5+430-5+650</t>
  </si>
  <si>
    <t>南堤大塘</t>
  </si>
  <si>
    <t>0+060-0+150</t>
  </si>
  <si>
    <t>南堤月湾塘</t>
  </si>
  <si>
    <t>0+270-0+420</t>
  </si>
  <si>
    <t>南堤杨公塘</t>
  </si>
  <si>
    <t>0+550-0+730</t>
  </si>
  <si>
    <t>南堤中坝</t>
  </si>
  <si>
    <t>0+971-1+131</t>
  </si>
  <si>
    <t>南堤杨公坝</t>
  </si>
  <si>
    <t>1+550-1+650</t>
  </si>
  <si>
    <t>南堤黄金坝</t>
  </si>
  <si>
    <t>2+060-2+180</t>
  </si>
  <si>
    <t>南堤向阳渔池</t>
  </si>
  <si>
    <t>5+670-5+780</t>
  </si>
  <si>
    <t>袁家铺下坝湾</t>
  </si>
  <si>
    <t>2+650-2+923</t>
  </si>
  <si>
    <t>袁家铺杉江湖</t>
  </si>
  <si>
    <t>0+000-0+350</t>
  </si>
  <si>
    <t>仁山垸蓄水湖</t>
  </si>
  <si>
    <t>大垸内湖</t>
  </si>
  <si>
    <t>0+000-3+380</t>
  </si>
  <si>
    <t>附表五</t>
  </si>
  <si>
    <t>湘阴县非两水夹堤易发管涌堤段情况统计表</t>
  </si>
  <si>
    <t>水系</t>
  </si>
  <si>
    <t>地点或起止地点</t>
  </si>
  <si>
    <t>长度（m）</t>
  </si>
  <si>
    <t>资水</t>
  </si>
  <si>
    <t>泉水村堤段</t>
  </si>
  <si>
    <t>61+200-63+400</t>
  </si>
  <si>
    <t>战备闸-塞梓庙</t>
  </si>
  <si>
    <t>8+900-11+000</t>
  </si>
  <si>
    <t>吉祥寺排渠</t>
  </si>
  <si>
    <t>19+000-19+800</t>
  </si>
  <si>
    <t>洞庭机埠至酬塘机埠</t>
  </si>
  <si>
    <t>40+900-42+700</t>
  </si>
  <si>
    <t>湘江</t>
  </si>
  <si>
    <t>镇江东角堤段</t>
  </si>
  <si>
    <t>75+611-76+411</t>
  </si>
  <si>
    <t>躲风亭堤段</t>
  </si>
  <si>
    <t>78+950-80+250</t>
  </si>
  <si>
    <t>夹洲机埠排渠</t>
  </si>
  <si>
    <t>74+111</t>
  </si>
  <si>
    <t>东港机埠排渠</t>
  </si>
  <si>
    <t>66+552</t>
  </si>
  <si>
    <t>沙田村农科组</t>
  </si>
  <si>
    <t>87+169-88+499</t>
  </si>
  <si>
    <t>撇洪河</t>
  </si>
  <si>
    <t>沙田村新建组</t>
  </si>
  <si>
    <t>3+030-4+440</t>
  </si>
  <si>
    <t>双合村</t>
  </si>
  <si>
    <t>5+841-7+434</t>
  </si>
  <si>
    <t>境明河</t>
  </si>
  <si>
    <t>围坚村</t>
  </si>
  <si>
    <t>13+300-14+800</t>
  </si>
  <si>
    <t>二里半</t>
  </si>
  <si>
    <t>30+624-32+274</t>
  </si>
  <si>
    <t>北托-官路咀</t>
  </si>
  <si>
    <t>49+000-53+200</t>
  </si>
  <si>
    <t>湘水</t>
  </si>
  <si>
    <t>南岸咀-代家湾</t>
  </si>
  <si>
    <t>55+474-60+674</t>
  </si>
  <si>
    <t>湘水东支</t>
  </si>
  <si>
    <t>裕民4组-7组</t>
  </si>
  <si>
    <t>17+000-19+000</t>
  </si>
  <si>
    <t>裕民15组</t>
  </si>
  <si>
    <t>20+000-21+000</t>
  </si>
  <si>
    <t>湘临3组-17组</t>
  </si>
  <si>
    <t>23+000-26+000</t>
  </si>
  <si>
    <t>中渡口</t>
  </si>
  <si>
    <t>35+500-36+500</t>
  </si>
  <si>
    <t>刘家坝</t>
  </si>
  <si>
    <t>44+500-45+800</t>
  </si>
  <si>
    <t>新建八组（白泥湖）</t>
  </si>
  <si>
    <t>10+168</t>
  </si>
  <si>
    <t>小花段（石塘）</t>
  </si>
  <si>
    <t>1+610-1+910</t>
  </si>
  <si>
    <t>白水江</t>
  </si>
  <si>
    <t>沙丘（中山垸）</t>
  </si>
  <si>
    <t>2+800</t>
  </si>
  <si>
    <t>洞庭湖</t>
  </si>
  <si>
    <t>南线堤段</t>
  </si>
  <si>
    <t>0+360-0+380</t>
  </si>
  <si>
    <t>金龙口堤段</t>
  </si>
  <si>
    <t>2+710-2+960</t>
  </si>
  <si>
    <t>湘 江</t>
  </si>
  <si>
    <t>闵家台</t>
  </si>
  <si>
    <t>4+417-4+597</t>
  </si>
  <si>
    <t>沙坪机埠</t>
  </si>
  <si>
    <t>5+915-6+045</t>
  </si>
  <si>
    <t>- 63 -</t>
  </si>
  <si>
    <t>附表六</t>
  </si>
  <si>
    <t>湘阴县当冲、当浪堤段情况统计表</t>
  </si>
  <si>
    <t>易婆塘至毛角口</t>
  </si>
  <si>
    <t>50+654-66+610</t>
  </si>
  <si>
    <t>当冲</t>
  </si>
  <si>
    <t>南洞庭</t>
  </si>
  <si>
    <t>北大堤</t>
  </si>
  <si>
    <t>24+000-42+700</t>
  </si>
  <si>
    <t>当风浪</t>
  </si>
  <si>
    <t>79+920-81+095</t>
  </si>
  <si>
    <t>杨湖一管堤段</t>
  </si>
  <si>
    <t>74+783-75+783</t>
  </si>
  <si>
    <t>飞机头-竹荫管</t>
  </si>
  <si>
    <t>85+469-86+710</t>
  </si>
  <si>
    <t>双管闸-乔口防洪闸</t>
  </si>
  <si>
    <t>87+769-88+499</t>
  </si>
  <si>
    <t>当冲、当浪</t>
  </si>
  <si>
    <t>辖神庙</t>
  </si>
  <si>
    <t>32+000-33+000</t>
  </si>
  <si>
    <t>关公潭-学堂园</t>
  </si>
  <si>
    <t>39+200-43+000</t>
  </si>
  <si>
    <t>鲤鱼潭</t>
  </si>
  <si>
    <t>44+000-44+500</t>
  </si>
  <si>
    <t>郭家湖</t>
  </si>
  <si>
    <t>55+474-57+574</t>
  </si>
  <si>
    <t>浩河口</t>
  </si>
  <si>
    <t>0+000-1+000</t>
  </si>
  <si>
    <t>河西菜场</t>
  </si>
  <si>
    <t>3+000-5+500</t>
  </si>
  <si>
    <t>湘临供销社</t>
  </si>
  <si>
    <t>黄花港</t>
  </si>
  <si>
    <t>48+700-49+700</t>
  </si>
  <si>
    <t>甘家棚</t>
  </si>
  <si>
    <t>49+700-51+757</t>
  </si>
  <si>
    <t>九龙组-罗家套</t>
  </si>
  <si>
    <t>0+000-7+000</t>
  </si>
  <si>
    <t>娘三塘至汽渡</t>
  </si>
  <si>
    <t>0+000-3+560</t>
  </si>
  <si>
    <t>汽渡至三汊河</t>
  </si>
  <si>
    <t>3+560-9+775</t>
  </si>
  <si>
    <t>当浪</t>
  </si>
  <si>
    <t>樟树至文径</t>
  </si>
  <si>
    <t>三汊河至洋沙湖</t>
  </si>
  <si>
    <t>0+000-1+600</t>
  </si>
  <si>
    <t>鸡啼湖电排（白泥湖）</t>
  </si>
  <si>
    <t>6+800-10+793</t>
  </si>
  <si>
    <t>全线块石护坡</t>
  </si>
  <si>
    <t>新易闸-人行桥（石塘）</t>
  </si>
  <si>
    <t>1+920-2+070</t>
  </si>
  <si>
    <t>黄龙坝-营田闸</t>
  </si>
  <si>
    <t>湘江（杉木江）</t>
  </si>
  <si>
    <t>杉木江机埠—团结桥</t>
  </si>
  <si>
    <t>排渠口—建滨12组</t>
  </si>
  <si>
    <t>- 64 -</t>
  </si>
  <si>
    <t>附表七</t>
  </si>
  <si>
    <t>湘阴县2020年重点险工险段情况统计表</t>
  </si>
  <si>
    <t>垸  名</t>
  </si>
  <si>
    <t>险工险段</t>
  </si>
  <si>
    <t>险工类别</t>
  </si>
  <si>
    <t>出险时间</t>
  </si>
  <si>
    <t>险象简述</t>
  </si>
  <si>
    <t>根治措施</t>
  </si>
  <si>
    <t>临时度汛措施</t>
  </si>
  <si>
    <t>48+723—49+623</t>
  </si>
  <si>
    <t>崩岸</t>
  </si>
  <si>
    <t>堤脚崩岸、垮塌</t>
  </si>
  <si>
    <t>已抛石护脚</t>
  </si>
  <si>
    <t>汛期专人看守</t>
  </si>
  <si>
    <t>大河边</t>
  </si>
  <si>
    <t>50+580-50+930</t>
  </si>
  <si>
    <t>熊家棚</t>
  </si>
  <si>
    <t>1+500-2+000</t>
  </si>
  <si>
    <t>抛石护脚</t>
  </si>
  <si>
    <t>白马庙机涵断裂</t>
  </si>
  <si>
    <t>8+000</t>
  </si>
  <si>
    <t>裂缝</t>
  </si>
  <si>
    <t>因地质基础差出现沉降导致闸身断裂，闸身顶板裂口3-5cm,侧墙及底板裂缝1-3cm。</t>
  </si>
  <si>
    <t>已拆除重建</t>
  </si>
  <si>
    <t>蒋家渡机埠裂缝</t>
  </si>
  <si>
    <t>31+000</t>
  </si>
  <si>
    <t>该机涵（Φ1.4米钢筋砼 圆涵）出现五处裂缝，裂缝最宽5—6㎜；有2*2米砼脱落，钢筋裸露；有四处渗水点。</t>
  </si>
  <si>
    <t>黄土站机埠涵闸裂缝</t>
  </si>
  <si>
    <t>38+000</t>
  </si>
  <si>
    <t>涵闸裂缝</t>
  </si>
  <si>
    <t>闸身顶板裂缝</t>
  </si>
  <si>
    <t>拆除重建</t>
  </si>
  <si>
    <t>临时处理，汛期专人看守</t>
  </si>
  <si>
    <t>鸡啼湖机涵出口消力池冲毁</t>
  </si>
  <si>
    <t>6+450</t>
  </si>
  <si>
    <t>冲毁</t>
  </si>
  <si>
    <t>出水海漫消能设施冲毁</t>
  </si>
  <si>
    <t>已重建</t>
  </si>
  <si>
    <t>东港机埠电排渠管涌</t>
  </si>
  <si>
    <t>管涌</t>
  </si>
  <si>
    <t>东港闸排渠内边坡管涌，涌水带沙，致使路面塌陷最大高度0.5m，总长25m。1栋房屋裂缝，门楼、围墙倾斜。</t>
  </si>
  <si>
    <t>附山堤段</t>
  </si>
  <si>
    <t>1+650—2+820</t>
  </si>
  <si>
    <t>樟静保护圈桩号</t>
  </si>
  <si>
    <t>- 65 -</t>
  </si>
  <si>
    <t>附表八</t>
  </si>
  <si>
    <t>湘阴县2020年重点病险涵闸情况统计表</t>
  </si>
  <si>
    <t>涵闸名称</t>
  </si>
  <si>
    <r>
      <rPr>
        <sz val="10"/>
        <rFont val="仿宋_GB2312"/>
        <family val="3"/>
      </rPr>
      <t>2.5</t>
    </r>
    <r>
      <rPr>
        <sz val="11"/>
        <color indexed="17"/>
        <rFont val="宋体"/>
        <family val="0"/>
      </rPr>
      <t>×</t>
    </r>
    <r>
      <rPr>
        <sz val="10"/>
        <rFont val="仿宋_GB2312"/>
        <family val="3"/>
      </rPr>
      <t>3</t>
    </r>
  </si>
  <si>
    <t>圬工结构，内多处裂缝，材料老化脱落，管壁渗水严重</t>
  </si>
  <si>
    <r>
      <rPr>
        <sz val="10"/>
        <rFont val="仿宋_GB2312"/>
        <family val="3"/>
      </rPr>
      <t>3</t>
    </r>
    <r>
      <rPr>
        <sz val="11"/>
        <color indexed="17"/>
        <rFont val="宋体"/>
        <family val="0"/>
      </rPr>
      <t>×</t>
    </r>
    <r>
      <rPr>
        <sz val="10"/>
        <rFont val="仿宋_GB2312"/>
        <family val="3"/>
      </rPr>
      <t>3.5</t>
    </r>
  </si>
  <si>
    <r>
      <rPr>
        <sz val="10"/>
        <rFont val="仿宋_GB2312"/>
        <family val="3"/>
      </rPr>
      <t>1.5</t>
    </r>
    <r>
      <rPr>
        <sz val="11"/>
        <color indexed="17"/>
        <rFont val="宋体"/>
        <family val="0"/>
      </rPr>
      <t>×</t>
    </r>
    <r>
      <rPr>
        <sz val="10"/>
        <rFont val="仿宋_GB2312"/>
        <family val="3"/>
      </rPr>
      <t>2.2</t>
    </r>
  </si>
  <si>
    <r>
      <rPr>
        <sz val="10"/>
        <rFont val="仿宋_GB2312"/>
        <family val="3"/>
      </rPr>
      <t>3</t>
    </r>
    <r>
      <rPr>
        <sz val="11"/>
        <color indexed="17"/>
        <rFont val="宋体"/>
        <family val="0"/>
      </rPr>
      <t>×</t>
    </r>
    <r>
      <rPr>
        <sz val="10"/>
        <rFont val="仿宋_GB2312"/>
        <family val="3"/>
      </rPr>
      <t>2.3</t>
    </r>
  </si>
  <si>
    <t>洋沙洲机管</t>
  </si>
  <si>
    <t>63+352</t>
  </si>
  <si>
    <t>φ1.6</t>
  </si>
  <si>
    <t>闸门渗水</t>
  </si>
  <si>
    <t>更换闸门止水橡胶</t>
  </si>
  <si>
    <t>南芷机管</t>
  </si>
  <si>
    <t>80+730</t>
  </si>
  <si>
    <t>φ1.3</t>
  </si>
  <si>
    <t>管身渗水、丝杆弯曲</t>
  </si>
  <si>
    <t>更换闸门丝杆</t>
  </si>
  <si>
    <t>东河坝小电排</t>
  </si>
  <si>
    <t>38+474</t>
  </si>
  <si>
    <t>φ1.4</t>
  </si>
  <si>
    <t>管身裂缝、管壁渗水</t>
  </si>
  <si>
    <t>新告口机涵</t>
  </si>
  <si>
    <t>24+450</t>
  </si>
  <si>
    <t>管身裂缝、管壁渗水、内壁钢筋保护层大面积脱落</t>
  </si>
  <si>
    <t>砂浆批缝，环氧树脂贴面，汛期专人看守</t>
  </si>
  <si>
    <t>东港底闸</t>
  </si>
  <si>
    <t>3×3</t>
  </si>
  <si>
    <t>闸身伸缩缝，U型橡皮老化脱落</t>
  </si>
  <si>
    <t>U型橡胶贴缝处理</t>
  </si>
  <si>
    <t>官港机管</t>
  </si>
  <si>
    <t>82+261</t>
  </si>
  <si>
    <t>∮3.5</t>
  </si>
  <si>
    <t>1978.11</t>
  </si>
  <si>
    <t>闸身出现不均匀沿陷，伸缩缝橡皮老化脱落</t>
  </si>
  <si>
    <t>13+262</t>
  </si>
  <si>
    <t>1.5×2.25</t>
  </si>
  <si>
    <t>圬工结构，年月久远</t>
  </si>
  <si>
    <t>重点观察、蹲点防守</t>
  </si>
  <si>
    <t>1.2×1.35</t>
  </si>
  <si>
    <t>附山垸机闸</t>
  </si>
  <si>
    <t>设备老化、涵管沉降不均</t>
  </si>
  <si>
    <t>关闭闸门</t>
  </si>
  <si>
    <t>许家台机涵</t>
  </si>
  <si>
    <t>4+724</t>
  </si>
  <si>
    <t>1.7×1.7×2孔</t>
  </si>
  <si>
    <t>闸身裂缝，不均匀沉降</t>
  </si>
  <si>
    <t>储备砂卵石</t>
  </si>
  <si>
    <t>鸡啼湖机涵</t>
  </si>
  <si>
    <t>1.3×1.3×1孔</t>
  </si>
  <si>
    <t>闸身不均匀沉降，隔墙伸缩节橡胶脱落</t>
  </si>
  <si>
    <t>2×4</t>
  </si>
  <si>
    <t>闸身结构差、渗漏</t>
  </si>
  <si>
    <t>已更换闸门</t>
  </si>
  <si>
    <t>1×1.5</t>
  </si>
  <si>
    <t>备足砂石、专人看护</t>
  </si>
  <si>
    <t>2×2</t>
  </si>
  <si>
    <t>仁山低排闸</t>
  </si>
  <si>
    <t>0.8×1.0</t>
  </si>
  <si>
    <t>涵管顶部渗漏</t>
  </si>
  <si>
    <t>专人防守</t>
  </si>
  <si>
    <t>外平台开裂，闸身裂缝，闸门关闭不严</t>
  </si>
  <si>
    <t>准备砂石、彩条布、泥土封闭闸门，</t>
  </si>
  <si>
    <t>砌石拱涵</t>
  </si>
  <si>
    <t>团山围机埠</t>
  </si>
  <si>
    <t>机房东西侧渗漏</t>
  </si>
  <si>
    <t>准备砂石、开沟导渗</t>
  </si>
  <si>
    <t>钢管圆涵、2012年改造</t>
  </si>
  <si>
    <t>机房东西侧渗漏，</t>
  </si>
  <si>
    <t>钢管圆涵</t>
  </si>
  <si>
    <t>青潭泄洪闸</t>
  </si>
  <si>
    <t>0+560</t>
  </si>
  <si>
    <t>3.2×3.5×4</t>
  </si>
  <si>
    <t>闸门锈蚀</t>
  </si>
  <si>
    <t>维修、油漆</t>
  </si>
  <si>
    <t>钢筋砼箱涵</t>
  </si>
  <si>
    <t>附表九</t>
  </si>
  <si>
    <t>中小型水库控制运用表</t>
  </si>
  <si>
    <t>水库
名称</t>
  </si>
  <si>
    <t>所在地点</t>
  </si>
  <si>
    <t>类型</t>
  </si>
  <si>
    <r>
      <rPr>
        <sz val="10"/>
        <color indexed="8"/>
        <rFont val="仿宋_GB2312"/>
        <family val="3"/>
      </rPr>
      <t>集雨
面积（KM</t>
    </r>
    <r>
      <rPr>
        <vertAlign val="superscript"/>
        <sz val="10"/>
        <color indexed="8"/>
        <rFont val="仿宋_GB2312"/>
        <family val="3"/>
      </rPr>
      <t>2</t>
    </r>
    <r>
      <rPr>
        <sz val="10"/>
        <color indexed="8"/>
        <rFont val="仿宋_GB2312"/>
        <family val="3"/>
      </rPr>
      <t>）</t>
    </r>
  </si>
  <si>
    <r>
      <rPr>
        <sz val="10"/>
        <color indexed="8"/>
        <rFont val="仿宋_GB2312"/>
        <family val="3"/>
      </rPr>
      <t>总库容
(万M</t>
    </r>
    <r>
      <rPr>
        <vertAlign val="superscript"/>
        <sz val="10"/>
        <color indexed="8"/>
        <rFont val="仿宋_GB2312"/>
        <family val="3"/>
      </rPr>
      <t>3</t>
    </r>
    <r>
      <rPr>
        <sz val="10"/>
        <color indexed="8"/>
        <rFont val="仿宋_GB2312"/>
        <family val="3"/>
      </rPr>
      <t>)</t>
    </r>
  </si>
  <si>
    <t>坝顶
高程
（M）</t>
  </si>
  <si>
    <t>最大
坝高
(M)</t>
  </si>
  <si>
    <r>
      <rPr>
        <sz val="10"/>
        <color indexed="8"/>
        <rFont val="仿宋_GB2312"/>
        <family val="3"/>
      </rPr>
      <t>最大
下泄
流量
（M</t>
    </r>
    <r>
      <rPr>
        <vertAlign val="superscript"/>
        <sz val="10"/>
        <color indexed="8"/>
        <rFont val="仿宋_GB2312"/>
        <family val="3"/>
      </rPr>
      <t>3</t>
    </r>
    <r>
      <rPr>
        <sz val="10"/>
        <color indexed="8"/>
        <rFont val="仿宋_GB2312"/>
        <family val="3"/>
      </rPr>
      <t>/S）</t>
    </r>
  </si>
  <si>
    <t>正常运用指标</t>
  </si>
  <si>
    <t>汛期运用指标</t>
  </si>
  <si>
    <t>汛末运用指标</t>
  </si>
  <si>
    <t>坝  型</t>
  </si>
  <si>
    <t>乡(镇)</t>
  </si>
  <si>
    <t>村</t>
  </si>
  <si>
    <t>水位
(M)</t>
  </si>
  <si>
    <r>
      <rPr>
        <sz val="10"/>
        <color indexed="8"/>
        <rFont val="仿宋_GB2312"/>
        <family val="3"/>
      </rPr>
      <t>库容
(万M</t>
    </r>
    <r>
      <rPr>
        <vertAlign val="superscript"/>
        <sz val="10"/>
        <color indexed="8"/>
        <rFont val="仿宋_GB2312"/>
        <family val="3"/>
      </rPr>
      <t>3</t>
    </r>
    <r>
      <rPr>
        <sz val="10"/>
        <color indexed="8"/>
        <rFont val="仿宋_GB2312"/>
        <family val="3"/>
      </rPr>
      <t>)</t>
    </r>
  </si>
  <si>
    <t>限制
水位
(m)</t>
  </si>
  <si>
    <r>
      <rPr>
        <sz val="10"/>
        <color indexed="8"/>
        <rFont val="仿宋_GB2312"/>
        <family val="3"/>
      </rPr>
      <t>蓄水量
(万m</t>
    </r>
    <r>
      <rPr>
        <vertAlign val="superscript"/>
        <sz val="10"/>
        <color indexed="8"/>
        <rFont val="仿宋_GB2312"/>
        <family val="3"/>
      </rPr>
      <t>3</t>
    </r>
    <r>
      <rPr>
        <sz val="10"/>
        <color indexed="8"/>
        <rFont val="仿宋_GB2312"/>
        <family val="3"/>
      </rPr>
      <t>)</t>
    </r>
  </si>
  <si>
    <r>
      <rPr>
        <sz val="10"/>
        <color indexed="8"/>
        <rFont val="仿宋_GB2312"/>
        <family val="3"/>
      </rPr>
      <t>蓄水量
(万M</t>
    </r>
    <r>
      <rPr>
        <vertAlign val="superscript"/>
        <sz val="10"/>
        <color indexed="8"/>
        <rFont val="仿宋_GB2312"/>
        <family val="3"/>
      </rPr>
      <t>3</t>
    </r>
    <r>
      <rPr>
        <sz val="10"/>
        <color indexed="8"/>
        <rFont val="仿宋_GB2312"/>
        <family val="3"/>
      </rPr>
      <t>)</t>
    </r>
  </si>
  <si>
    <t>合  计</t>
  </si>
  <si>
    <t>赛  美</t>
  </si>
  <si>
    <t xml:space="preserve">东  塘 </t>
  </si>
  <si>
    <t>青竹桥</t>
  </si>
  <si>
    <t>中型</t>
  </si>
  <si>
    <t>均质土坝</t>
  </si>
  <si>
    <t>燎  原</t>
  </si>
  <si>
    <t>金龙镇</t>
  </si>
  <si>
    <t>金  凤</t>
  </si>
  <si>
    <t>六  塘</t>
  </si>
  <si>
    <t>小(1)型</t>
  </si>
  <si>
    <t>农  大</t>
  </si>
  <si>
    <t>石  塘</t>
  </si>
  <si>
    <t>寺  坝</t>
  </si>
  <si>
    <t>三  塘</t>
  </si>
  <si>
    <t>谢  坪</t>
  </si>
  <si>
    <t>金鸡山</t>
  </si>
  <si>
    <t>洋沙湖</t>
  </si>
  <si>
    <t>南  阳</t>
  </si>
  <si>
    <t>峡  山</t>
  </si>
  <si>
    <t>联  合</t>
  </si>
  <si>
    <t>红  旗</t>
  </si>
  <si>
    <t>长  湖</t>
  </si>
  <si>
    <t>小  塘</t>
  </si>
  <si>
    <t>胜  利</t>
  </si>
  <si>
    <t>凤  形</t>
  </si>
  <si>
    <t>69.00</t>
  </si>
  <si>
    <t>71.9</t>
  </si>
  <si>
    <t>常家洞</t>
  </si>
  <si>
    <t>青  山</t>
  </si>
  <si>
    <t>狮  岭</t>
  </si>
  <si>
    <t>林  场</t>
  </si>
  <si>
    <t>小(2)型</t>
  </si>
  <si>
    <t>- 68 -</t>
  </si>
  <si>
    <t>附表十</t>
  </si>
  <si>
    <t>湘阴县2020年重点病险水库情况表</t>
  </si>
  <si>
    <t>水库名称</t>
  </si>
  <si>
    <t>所在乡镇</t>
  </si>
  <si>
    <t>总库容  (万m3)</t>
  </si>
  <si>
    <t>存在主要问题</t>
  </si>
  <si>
    <t>度汛措施</t>
  </si>
  <si>
    <t>燎原水库</t>
  </si>
  <si>
    <t>主坝坝基渗漏</t>
  </si>
  <si>
    <t>开沟导浸，专人管护</t>
  </si>
  <si>
    <t>白羊塘水库</t>
  </si>
  <si>
    <t>小2型</t>
  </si>
  <si>
    <t>坝身渗漏严重</t>
  </si>
  <si>
    <t>储备抢险砂石</t>
  </si>
  <si>
    <t>胡家塘</t>
  </si>
  <si>
    <t>六塘乡</t>
  </si>
  <si>
    <t>大坝涵管渗漏 无溢洪道</t>
  </si>
  <si>
    <t>控制水位，7.2万方</t>
  </si>
  <si>
    <t>杨家大塘水库</t>
  </si>
  <si>
    <t>大堤渗漏严重</t>
  </si>
  <si>
    <t>专人管护</t>
  </si>
  <si>
    <t>夏家大塘水库</t>
  </si>
  <si>
    <t>三罗塘水库</t>
  </si>
  <si>
    <t>高塘水库</t>
  </si>
  <si>
    <t>无溢洪、底涵渗漏</t>
  </si>
  <si>
    <t>草塘水库</t>
  </si>
  <si>
    <t>雷鸣水库</t>
  </si>
  <si>
    <t>静河镇</t>
  </si>
  <si>
    <t>毛塘水库</t>
  </si>
  <si>
    <t>穆桂英水库</t>
  </si>
  <si>
    <t>主坝堤深薄弱、淤塞严重</t>
  </si>
  <si>
    <t>控制在6.7万立方米</t>
  </si>
  <si>
    <t>大塘冲水库</t>
  </si>
  <si>
    <t>控制在7.1万立方米</t>
  </si>
  <si>
    <t>青工塘水库</t>
  </si>
  <si>
    <t>10</t>
  </si>
  <si>
    <t>控制在7万立方米</t>
  </si>
  <si>
    <t>土塘水库</t>
  </si>
  <si>
    <t>淤积严重、溢洪道狭小</t>
  </si>
  <si>
    <t>加强巡查，提前放水增加库容，降低蓄水位，纳入除险加固规划</t>
  </si>
  <si>
    <t>刘文塘水库</t>
  </si>
  <si>
    <t>淤积渗漏严重、涵管及溢洪道垮塌</t>
  </si>
  <si>
    <t>戊寅水库</t>
  </si>
  <si>
    <t>1963</t>
  </si>
  <si>
    <t>涵管及拍门破损、有渗漏</t>
  </si>
  <si>
    <t>韩家垅水库</t>
  </si>
  <si>
    <t>1957</t>
  </si>
  <si>
    <t>淤积渗漏严重、涵管垮塌</t>
  </si>
  <si>
    <t>新塘水库</t>
  </si>
  <si>
    <t>1965</t>
  </si>
  <si>
    <t>涵管及溢洪道破损</t>
  </si>
  <si>
    <t>曾家塘水库</t>
  </si>
  <si>
    <t>内外坡垮塌、涵管及溢洪道破损</t>
  </si>
  <si>
    <t>- 69 -</t>
  </si>
  <si>
    <t>附表十一</t>
  </si>
  <si>
    <t>垸内主要湖泊控制运用表</t>
  </si>
  <si>
    <t>湖 名</t>
  </si>
  <si>
    <t>面积（亩）</t>
  </si>
  <si>
    <t>湖底
高程（米）</t>
  </si>
  <si>
    <t>渍堤</t>
  </si>
  <si>
    <t>蓄水量（万方）</t>
  </si>
  <si>
    <t>水位(米)</t>
  </si>
  <si>
    <t>历史最高水位</t>
  </si>
  <si>
    <t>长度
（公里）</t>
  </si>
  <si>
    <t>顶高
（米）</t>
  </si>
  <si>
    <t>调蓄</t>
  </si>
  <si>
    <t>正常</t>
  </si>
  <si>
    <t>控制</t>
  </si>
  <si>
    <t>危险</t>
  </si>
  <si>
    <t>水位
（米）</t>
  </si>
  <si>
    <t>年、月</t>
  </si>
  <si>
    <t>南  湖</t>
  </si>
  <si>
    <t>哑  河</t>
  </si>
  <si>
    <t>湘  滨</t>
  </si>
  <si>
    <t>黄土湖</t>
  </si>
  <si>
    <t>酬塘湖</t>
  </si>
  <si>
    <t>王家河</t>
  </si>
  <si>
    <t>白洋湖</t>
  </si>
  <si>
    <t>湘  资</t>
  </si>
  <si>
    <t>鹅公湖</t>
  </si>
  <si>
    <t>泊  湖</t>
  </si>
  <si>
    <t>岭  北</t>
  </si>
  <si>
    <t>鼻    湖</t>
  </si>
  <si>
    <t>城  西</t>
  </si>
  <si>
    <t>鹤龙湖</t>
  </si>
  <si>
    <t>长大湖</t>
  </si>
  <si>
    <t>三汊港</t>
  </si>
  <si>
    <t>东  湖</t>
  </si>
  <si>
    <t>义合金鸡</t>
  </si>
  <si>
    <t>哑   河</t>
  </si>
  <si>
    <t>- 70 -</t>
  </si>
  <si>
    <t>附表十二</t>
  </si>
  <si>
    <t>湘阴县2020年防汛物资储备标准表</t>
  </si>
  <si>
    <t>编织袋   （万条）</t>
  </si>
  <si>
    <t>编织布   （万平米）</t>
  </si>
  <si>
    <t>砂卵石   （万立米）</t>
  </si>
  <si>
    <t>块石    （万立米）</t>
  </si>
  <si>
    <t>东塘镇</t>
  </si>
  <si>
    <t>- 71 -</t>
  </si>
  <si>
    <t>附表十三</t>
  </si>
  <si>
    <t>湖区堤垸特征水位表</t>
  </si>
  <si>
    <t>垸  区</t>
  </si>
  <si>
    <t>水  系</t>
  </si>
  <si>
    <t>总面积（万平方公里）</t>
  </si>
  <si>
    <t>一线堤长（米）</t>
  </si>
  <si>
    <t>控制点</t>
  </si>
  <si>
    <t>历史最高水位（米）</t>
  </si>
  <si>
    <t>两防水位（米）</t>
  </si>
  <si>
    <t>原防汛
水位（米）</t>
  </si>
  <si>
    <t>现堤顶
高程
（米）</t>
  </si>
  <si>
    <t>水位</t>
  </si>
  <si>
    <t>年月日</t>
  </si>
  <si>
    <t>警戒水位</t>
  </si>
  <si>
    <t>保证水位</t>
  </si>
  <si>
    <t>合   计</t>
  </si>
  <si>
    <t>资  水</t>
  </si>
  <si>
    <t>毛角口</t>
  </si>
  <si>
    <t>96.7.21</t>
  </si>
  <si>
    <t>南湖洲</t>
  </si>
  <si>
    <t>东河坝</t>
  </si>
  <si>
    <t>湘  水</t>
  </si>
  <si>
    <t>窑头山</t>
  </si>
  <si>
    <t>2017.7.3</t>
  </si>
  <si>
    <t>沙  田</t>
  </si>
  <si>
    <t>双管子</t>
  </si>
  <si>
    <t>义  合</t>
  </si>
  <si>
    <t>沙  坪</t>
  </si>
  <si>
    <t>水  闸</t>
  </si>
  <si>
    <t>许家台</t>
  </si>
  <si>
    <t>水位站</t>
  </si>
  <si>
    <t>青  潭</t>
  </si>
  <si>
    <t>木鱼包</t>
  </si>
  <si>
    <t>- 72 -</t>
  </si>
  <si>
    <t>附表十四</t>
  </si>
  <si>
    <t>启动防汛Ⅳ级应急响应各堤垸（乡镇）防守人员配置表</t>
  </si>
  <si>
    <t>一线堤
（公里）</t>
  </si>
  <si>
    <t>二线堤
（公里）</t>
  </si>
  <si>
    <t>穿堤建筑物
及险工险段
（处）</t>
  </si>
  <si>
    <t>小  计
（人）</t>
  </si>
  <si>
    <t>值守队
（人）</t>
  </si>
  <si>
    <t>抢险队
（人）</t>
  </si>
  <si>
    <t>备  注</t>
  </si>
  <si>
    <t>注：全体水利干职工全力以赴，河管涵闸、险工险段每处配备2人专门守护，抢险队大垸20人，小垸10人，集中待命。</t>
  </si>
  <si>
    <t>附表十五</t>
  </si>
  <si>
    <t>启动防汛Ⅲ级应急响应各堤垸（乡镇）防守人员配置表</t>
  </si>
  <si>
    <t>小  计</t>
  </si>
  <si>
    <t>巡查队
（人）</t>
  </si>
  <si>
    <t>注：巡查队重点垸按一线防洪大堤每公里9人，二线堤每公里6人；蓄洪垸和一般垸按一线防洪大堤每公里6人，二线堤每公里3人标准配置，抢险队大垸30人，小垸15人，集中待命，河管涵闸、险工险段按每处4人标准配备防守力量。</t>
  </si>
  <si>
    <t>附表十六</t>
  </si>
  <si>
    <t>启动防汛Ⅱ级应急响应各堤垸（乡镇）防守人员配置表</t>
  </si>
  <si>
    <t>注：巡查队重点垸按一线防洪大堤每公里15人，二线堤每公里9人；蓄洪垸和一般垸按一线防洪大堤每公里12人，二线堤每公里6人标准配置，抢险队大垸40人，小垸20人，集中待命，河管涵闸、重点险工险段每处配备8人守护。</t>
  </si>
  <si>
    <t>附表十七</t>
  </si>
  <si>
    <t>启动防汛Ⅰ级应急响应各堤垸（乡镇）防守人员配置表</t>
  </si>
  <si>
    <t>注：巡查队重点垸按一线防洪大堤每公里30人，二线堤每公里24人；蓄洪垸和一般垸按一线防洪大堤每公里24人，二线堤每公里12人标准配置，抢险队大垸60人，小垸30人，集中待命，河管涵闸、重点险工险段每处配备12人。</t>
  </si>
  <si>
    <t>附表十八</t>
  </si>
  <si>
    <t>湘阴县2020年山洪地质灾害易发村组情况统计表</t>
  </si>
  <si>
    <t>乡镇名称</t>
  </si>
  <si>
    <t>预警点
所在村</t>
  </si>
  <si>
    <t>预警
负责人</t>
  </si>
  <si>
    <t>预警方式</t>
  </si>
  <si>
    <t>需转移村组</t>
  </si>
  <si>
    <t>转移方式</t>
  </si>
  <si>
    <t>对应转移安置点</t>
  </si>
  <si>
    <t>组数（个）</t>
  </si>
  <si>
    <t>人口
（人）</t>
  </si>
  <si>
    <t>鹅形村</t>
  </si>
  <si>
    <t>文新明、唐雪安</t>
  </si>
  <si>
    <t>电话、喇叭、铜锣</t>
  </si>
  <si>
    <t>集中、对户、搭棚</t>
  </si>
  <si>
    <t>文家村部、华光学校等</t>
  </si>
  <si>
    <t>胜利村</t>
  </si>
  <si>
    <t>湛卫国</t>
  </si>
  <si>
    <t>前进学校</t>
  </si>
  <si>
    <t>红旗新村</t>
  </si>
  <si>
    <t>彭共林、杨敏</t>
  </si>
  <si>
    <t>长湖学校、华中村部</t>
  </si>
  <si>
    <t>东福新村</t>
  </si>
  <si>
    <t>杨争光</t>
  </si>
  <si>
    <t>开福村部</t>
  </si>
  <si>
    <t>金龙村</t>
  </si>
  <si>
    <t>王兆和、陈胜华</t>
  </si>
  <si>
    <t>大屋组、周家湾、象鼻湾下屋、唤新组、新建组下屋、毅安路、林场场部</t>
  </si>
  <si>
    <t>燎原村</t>
  </si>
  <si>
    <t>朱世中、朱桂龙</t>
  </si>
  <si>
    <t>庙塘垅、下屋组</t>
  </si>
  <si>
    <t>大中村</t>
  </si>
  <si>
    <t>吴庄华、王勇</t>
  </si>
  <si>
    <t>石板学校、大中学校、金泉组、思岩学校</t>
  </si>
  <si>
    <t>- 76 -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</si>
</sst>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$&quot;#,##0.00_);[Red]\(&quot;$&quot;#,##0.00\)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0.00_)"/>
    <numFmt numFmtId="181" formatCode="_-&quot;$&quot;\ * #,##0_-;_-&quot;$&quot;\ * #,##0\-;_-&quot;$&quot;\ * &quot;-&quot;_-;_-@_-"/>
    <numFmt numFmtId="182" formatCode="\$#,##0;\(\$#,##0\)"/>
    <numFmt numFmtId="183" formatCode="_(&quot;$&quot;* #,##0.00_);_(&quot;$&quot;* \(#,##0.00\);_(&quot;$&quot;* &quot;-&quot;??_);_(@_)"/>
    <numFmt numFmtId="184" formatCode="#,##0.0_);\(#,##0.0\)"/>
    <numFmt numFmtId="185" formatCode="#,##0;\-#,##0;&quot;-&quot;"/>
    <numFmt numFmtId="186" formatCode="&quot;$&quot;\ #,##0.00_-;[Red]&quot;$&quot;\ #,##0.00\-"/>
    <numFmt numFmtId="187" formatCode="#,##0;[Red]\(#,##0\)"/>
    <numFmt numFmtId="188" formatCode="#,##0;\(#,##0\)"/>
    <numFmt numFmtId="189" formatCode="\$#,##0.00;\(\$#,##0.00\)"/>
    <numFmt numFmtId="190" formatCode="&quot;$&quot;#,##0_);\(&quot;$&quot;#,##0\)"/>
    <numFmt numFmtId="191" formatCode="_-&quot;$&quot;\ * #,##0.00_-;_-&quot;$&quot;\ * #,##0.00\-;_-&quot;$&quot;\ * &quot;-&quot;??_-;_-@_-"/>
    <numFmt numFmtId="192" formatCode="&quot;?\t#,##0_);[Red]\(&quot;&quot;?&quot;\t#,##0\)"/>
    <numFmt numFmtId="193" formatCode="_-* #,##0\ _k_r_-;\-* #,##0\ _k_r_-;_-* &quot;-&quot;\ _k_r_-;_-@_-"/>
    <numFmt numFmtId="194" formatCode="&quot;$&quot;#,##0_);[Red]\(&quot;$&quot;#,##0\)"/>
    <numFmt numFmtId="195" formatCode="_-* #,##0.00\ _k_r_-;\-* #,##0.00\ _k_r_-;_-* &quot;-&quot;??\ _k_r_-;_-@_-"/>
    <numFmt numFmtId="196" formatCode="&quot;綅&quot;\t#,##0_);[Red]\(&quot;綅&quot;\t#,##0\)"/>
    <numFmt numFmtId="197" formatCode="_(&quot;$&quot;* #,##0_);_(&quot;$&quot;* \(#,##0\);_(&quot;$&quot;* &quot;-&quot;_);_(@_)"/>
    <numFmt numFmtId="198" formatCode="_-* #,##0.00_$_-;\-* #,##0.00_$_-;_-* &quot;-&quot;??_$_-;_-@_-"/>
    <numFmt numFmtId="199" formatCode="yy\.mm\.dd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0.0"/>
    <numFmt numFmtId="204" formatCode="0_ "/>
    <numFmt numFmtId="205" formatCode="0.00_ "/>
    <numFmt numFmtId="206" formatCode="0.0_ "/>
    <numFmt numFmtId="207" formatCode="0.000_ "/>
    <numFmt numFmtId="208" formatCode="0.0;[Red]0.0"/>
    <numFmt numFmtId="209" formatCode="h:m"/>
  </numFmts>
  <fonts count="118">
    <font>
      <sz val="1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sz val="8"/>
      <name val="宋体"/>
      <family val="0"/>
    </font>
    <font>
      <b/>
      <sz val="18"/>
      <name val="黑体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6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仿宋_GB2312"/>
      <family val="3"/>
    </font>
    <font>
      <b/>
      <sz val="18"/>
      <name val="宋体"/>
      <family val="0"/>
    </font>
    <font>
      <sz val="8"/>
      <name val="仿宋_GB2312"/>
      <family val="3"/>
    </font>
    <font>
      <b/>
      <sz val="12"/>
      <name val="仿宋_GB2312"/>
      <family val="3"/>
    </font>
    <font>
      <sz val="10"/>
      <name val="黑体"/>
      <family val="3"/>
    </font>
    <font>
      <sz val="6"/>
      <name val="宋体"/>
      <family val="0"/>
    </font>
    <font>
      <b/>
      <sz val="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color indexed="17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2"/>
      <color indexed="17"/>
      <name val="楷体_GB2312"/>
      <family val="3"/>
    </font>
    <font>
      <sz val="11"/>
      <color indexed="9"/>
      <name val="宋体"/>
      <family val="0"/>
    </font>
    <font>
      <sz val="10.5"/>
      <color indexed="20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Calibri"/>
      <family val="2"/>
    </font>
    <font>
      <u val="single"/>
      <sz val="11"/>
      <color indexed="12"/>
      <name val="宋体"/>
      <family val="0"/>
    </font>
    <font>
      <sz val="8"/>
      <name val="Times New Roman"/>
      <family val="1"/>
    </font>
    <font>
      <sz val="11"/>
      <color indexed="42"/>
      <name val="宋体"/>
      <family val="0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0"/>
      <color indexed="2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Tms Rmn"/>
      <family val="1"/>
    </font>
    <font>
      <sz val="10.5"/>
      <color indexed="17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1"/>
      <color indexed="62"/>
      <name val="Calibri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Calibri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5"/>
      <color indexed="56"/>
      <name val="Calibri"/>
      <family val="2"/>
    </font>
    <font>
      <sz val="12"/>
      <name val="Helv"/>
      <family val="2"/>
    </font>
    <font>
      <b/>
      <sz val="13"/>
      <color indexed="56"/>
      <name val="Calibri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7"/>
      <name val="Helv"/>
      <family val="2"/>
    </font>
    <font>
      <b/>
      <sz val="18"/>
      <color indexed="56"/>
      <name val="Cambria"/>
      <family val="1"/>
    </font>
    <font>
      <sz val="10"/>
      <name val="楷体"/>
      <family val="3"/>
    </font>
    <font>
      <u val="single"/>
      <sz val="7.5"/>
      <color indexed="12"/>
      <name val="Arial"/>
      <family val="2"/>
    </font>
    <font>
      <i/>
      <sz val="11"/>
      <color indexed="23"/>
      <name val="Calibri"/>
      <family val="2"/>
    </font>
    <font>
      <b/>
      <sz val="13"/>
      <color indexed="62"/>
      <name val="宋体"/>
      <family val="0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MS Sans Serif"/>
      <family val="2"/>
    </font>
    <font>
      <b/>
      <sz val="11"/>
      <color indexed="9"/>
      <name val="Calibri"/>
      <family val="2"/>
    </font>
    <font>
      <sz val="11"/>
      <name val="ＭＳ Ｐゴシック"/>
      <family val="2"/>
    </font>
    <font>
      <sz val="10"/>
      <color indexed="8"/>
      <name val="MS Sans Serif"/>
      <family val="2"/>
    </font>
    <font>
      <sz val="11"/>
      <color indexed="52"/>
      <name val="Calibri"/>
      <family val="2"/>
    </font>
    <font>
      <sz val="12"/>
      <name val="官帕眉"/>
      <family val="0"/>
    </font>
    <font>
      <sz val="12"/>
      <color indexed="9"/>
      <name val="Helv"/>
      <family val="2"/>
    </font>
    <font>
      <b/>
      <sz val="11"/>
      <color indexed="8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sz val="11"/>
      <color indexed="10"/>
      <name val="Calibri"/>
      <family val="2"/>
    </font>
    <font>
      <sz val="11"/>
      <color indexed="17"/>
      <name val="Tahoma"/>
      <family val="2"/>
    </font>
    <font>
      <b/>
      <sz val="11"/>
      <color indexed="63"/>
      <name val="Calibri"/>
      <family val="2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7"/>
      <color indexed="10"/>
      <name val="Helv"/>
      <family val="2"/>
    </font>
    <font>
      <b/>
      <sz val="9"/>
      <name val="Arial"/>
      <family val="2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1"/>
      <color indexed="42"/>
      <name val="宋体"/>
      <family val="0"/>
    </font>
    <font>
      <sz val="12"/>
      <name val="Courier"/>
      <family val="3"/>
    </font>
    <font>
      <sz val="12"/>
      <name val="바탕체"/>
      <family val="3"/>
    </font>
    <font>
      <vertAlign val="superscript"/>
      <sz val="10"/>
      <color indexed="8"/>
      <name val="仿宋_GB2312"/>
      <family val="3"/>
    </font>
    <font>
      <sz val="9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38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ont="0" applyFill="0" applyBorder="0" applyAlignment="0">
      <protection/>
    </xf>
    <xf numFmtId="0" fontId="6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49" fontId="59" fillId="0" borderId="0" applyFont="0" applyFill="0" applyBorder="0" applyAlignment="0" applyProtection="0"/>
    <xf numFmtId="0" fontId="58" fillId="0" borderId="0">
      <alignment vertical="top"/>
      <protection/>
    </xf>
    <xf numFmtId="0" fontId="6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0" fillId="0" borderId="0">
      <alignment/>
      <protection/>
    </xf>
    <xf numFmtId="0" fontId="58" fillId="0" borderId="0">
      <alignment vertical="top"/>
      <protection/>
    </xf>
    <xf numFmtId="0" fontId="58" fillId="0" borderId="0">
      <alignment vertical="top"/>
      <protection/>
    </xf>
    <xf numFmtId="0" fontId="58" fillId="0" borderId="0">
      <alignment vertical="top"/>
      <protection/>
    </xf>
    <xf numFmtId="0" fontId="58" fillId="0" borderId="0">
      <alignment vertical="top"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59" fillId="0" borderId="0">
      <alignment/>
      <protection/>
    </xf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7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7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39" fillId="10" borderId="0" applyNumberFormat="0" applyBorder="0" applyAlignment="0" applyProtection="0"/>
    <xf numFmtId="0" fontId="52" fillId="18" borderId="0" applyNumberFormat="0" applyBorder="0" applyAlignment="0" applyProtection="0"/>
    <xf numFmtId="0" fontId="39" fillId="7" borderId="0" applyNumberFormat="0" applyBorder="0" applyAlignment="0" applyProtection="0"/>
    <xf numFmtId="0" fontId="52" fillId="11" borderId="0" applyNumberFormat="0" applyBorder="0" applyAlignment="0" applyProtection="0"/>
    <xf numFmtId="0" fontId="39" fillId="14" borderId="0" applyNumberFormat="0" applyBorder="0" applyAlignment="0" applyProtection="0"/>
    <xf numFmtId="0" fontId="52" fillId="15" borderId="0" applyNumberFormat="0" applyBorder="0" applyAlignment="0" applyProtection="0"/>
    <xf numFmtId="0" fontId="39" fillId="15" borderId="0" applyNumberFormat="0" applyBorder="0" applyAlignment="0" applyProtection="0"/>
    <xf numFmtId="0" fontId="52" fillId="14" borderId="0" applyNumberFormat="0" applyBorder="0" applyAlignment="0" applyProtection="0"/>
    <xf numFmtId="0" fontId="39" fillId="18" borderId="0" applyNumberFormat="0" applyBorder="0" applyAlignment="0" applyProtection="0"/>
    <xf numFmtId="0" fontId="52" fillId="18" borderId="0" applyNumberFormat="0" applyBorder="0" applyAlignment="0" applyProtection="0"/>
    <xf numFmtId="0" fontId="39" fillId="20" borderId="0" applyNumberFormat="0" applyBorder="0" applyAlignment="0" applyProtection="0"/>
    <xf numFmtId="0" fontId="52" fillId="7" borderId="0" applyNumberFormat="0" applyBorder="0" applyAlignment="0" applyProtection="0"/>
    <xf numFmtId="0" fontId="64" fillId="0" borderId="0">
      <alignment/>
      <protection locked="0"/>
    </xf>
    <xf numFmtId="0" fontId="49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36" fillId="23" borderId="0" applyNumberFormat="0" applyBorder="0" applyAlignment="0" applyProtection="0"/>
    <xf numFmtId="0" fontId="49" fillId="21" borderId="0" applyNumberFormat="0" applyBorder="0" applyAlignment="0" applyProtection="0"/>
    <xf numFmtId="0" fontId="49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36" fillId="27" borderId="0" applyNumberFormat="0" applyBorder="0" applyAlignment="0" applyProtection="0"/>
    <xf numFmtId="0" fontId="49" fillId="24" borderId="0" applyNumberFormat="0" applyBorder="0" applyAlignment="0" applyProtection="0"/>
    <xf numFmtId="0" fontId="49" fillId="20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36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17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36" fillId="2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5" fillId="29" borderId="0" applyNumberFormat="0" applyBorder="0" applyAlignment="0" applyProtection="0"/>
    <xf numFmtId="0" fontId="45" fillId="22" borderId="0" applyNumberFormat="0" applyBorder="0" applyAlignment="0" applyProtection="0"/>
    <xf numFmtId="0" fontId="36" fillId="23" borderId="0" applyNumberFormat="0" applyBorder="0" applyAlignment="0" applyProtection="0"/>
    <xf numFmtId="0" fontId="49" fillId="18" borderId="0" applyNumberFormat="0" applyBorder="0" applyAlignment="0" applyProtection="0"/>
    <xf numFmtId="0" fontId="49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36" fillId="31" borderId="0" applyNumberFormat="0" applyBorder="0" applyAlignment="0" applyProtection="0"/>
    <xf numFmtId="0" fontId="49" fillId="30" borderId="0" applyNumberFormat="0" applyBorder="0" applyAlignment="0" applyProtection="0"/>
    <xf numFmtId="0" fontId="51" fillId="0" borderId="0">
      <alignment horizontal="center" wrapText="1"/>
      <protection locked="0"/>
    </xf>
    <xf numFmtId="0" fontId="90" fillId="3" borderId="0" applyNumberFormat="0" applyBorder="0" applyAlignment="0" applyProtection="0"/>
    <xf numFmtId="3" fontId="79" fillId="0" borderId="0">
      <alignment/>
      <protection/>
    </xf>
    <xf numFmtId="190" fontId="92" fillId="0" borderId="1" applyAlignment="0" applyProtection="0"/>
    <xf numFmtId="185" fontId="58" fillId="0" borderId="0" applyFill="0" applyBorder="0" applyAlignment="0">
      <protection/>
    </xf>
    <xf numFmtId="0" fontId="91" fillId="14" borderId="2" applyNumberFormat="0" applyAlignment="0" applyProtection="0"/>
    <xf numFmtId="0" fontId="93" fillId="32" borderId="3" applyNumberFormat="0" applyAlignment="0" applyProtection="0"/>
    <xf numFmtId="0" fontId="92" fillId="0" borderId="0" applyNumberFormat="0" applyFill="0" applyBorder="0" applyAlignment="0" applyProtection="0"/>
    <xf numFmtId="41" fontId="59" fillId="0" borderId="0" applyFont="0" applyFill="0" applyBorder="0" applyAlignment="0" applyProtection="0"/>
    <xf numFmtId="188" fontId="17" fillId="0" borderId="0">
      <alignment/>
      <protection/>
    </xf>
    <xf numFmtId="176" fontId="59" fillId="0" borderId="0" applyFont="0" applyFill="0" applyBorder="0" applyAlignment="0" applyProtection="0"/>
    <xf numFmtId="187" fontId="59" fillId="0" borderId="0">
      <alignment/>
      <protection/>
    </xf>
    <xf numFmtId="178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189" fontId="17" fillId="0" borderId="0">
      <alignment/>
      <protection/>
    </xf>
    <xf numFmtId="0" fontId="66" fillId="0" borderId="0" applyProtection="0">
      <alignment/>
    </xf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82" fontId="17" fillId="0" borderId="0">
      <alignment/>
      <protection/>
    </xf>
    <xf numFmtId="0" fontId="83" fillId="0" borderId="0" applyNumberFormat="0" applyFill="0" applyBorder="0" applyAlignment="0" applyProtection="0"/>
    <xf numFmtId="2" fontId="66" fillId="0" borderId="0" applyProtection="0">
      <alignment/>
    </xf>
    <xf numFmtId="0" fontId="86" fillId="0" borderId="0" applyNumberFormat="0" applyFill="0" applyBorder="0" applyAlignment="0" applyProtection="0"/>
    <xf numFmtId="0" fontId="71" fillId="4" borderId="0" applyNumberFormat="0" applyBorder="0" applyAlignment="0" applyProtection="0"/>
    <xf numFmtId="38" fontId="87" fillId="14" borderId="0" applyNumberFormat="0" applyBorder="0" applyAlignment="0" applyProtection="0"/>
    <xf numFmtId="0" fontId="85" fillId="0" borderId="4" applyNumberFormat="0" applyAlignment="0" applyProtection="0"/>
    <xf numFmtId="0" fontId="85" fillId="0" borderId="5">
      <alignment horizontal="left" vertical="center"/>
      <protection/>
    </xf>
    <xf numFmtId="0" fontId="74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88" fillId="0" borderId="0" applyProtection="0">
      <alignment/>
    </xf>
    <xf numFmtId="0" fontId="85" fillId="0" borderId="0" applyProtection="0">
      <alignment/>
    </xf>
    <xf numFmtId="0" fontId="82" fillId="0" borderId="0" applyNumberFormat="0" applyFill="0" applyBorder="0" applyAlignment="0" applyProtection="0"/>
    <xf numFmtId="0" fontId="65" fillId="7" borderId="2" applyNumberFormat="0" applyAlignment="0" applyProtection="0"/>
    <xf numFmtId="10" fontId="87" fillId="9" borderId="9" applyNumberFormat="0" applyBorder="0" applyAlignment="0" applyProtection="0"/>
    <xf numFmtId="184" fontId="75" fillId="33" borderId="0">
      <alignment/>
      <protection/>
    </xf>
    <xf numFmtId="0" fontId="65" fillId="7" borderId="2" applyNumberFormat="0" applyAlignment="0" applyProtection="0"/>
    <xf numFmtId="0" fontId="96" fillId="0" borderId="10" applyNumberFormat="0" applyFill="0" applyAlignment="0" applyProtection="0"/>
    <xf numFmtId="184" fontId="98" fillId="34" borderId="0">
      <alignment/>
      <protection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63" fillId="0" borderId="0" applyFont="0" applyFill="0" applyBorder="0" applyAlignment="0" applyProtection="0"/>
    <xf numFmtId="177" fontId="63" fillId="0" borderId="0" applyFont="0" applyFill="0" applyBorder="0" applyAlignment="0" applyProtection="0"/>
    <xf numFmtId="186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89" fillId="15" borderId="0" applyNumberFormat="0" applyBorder="0" applyAlignment="0" applyProtection="0"/>
    <xf numFmtId="0" fontId="17" fillId="0" borderId="0">
      <alignment/>
      <protection/>
    </xf>
    <xf numFmtId="37" fontId="100" fillId="0" borderId="0">
      <alignment/>
      <protection/>
    </xf>
    <xf numFmtId="0" fontId="101" fillId="0" borderId="0">
      <alignment/>
      <protection/>
    </xf>
    <xf numFmtId="0" fontId="75" fillId="0" borderId="0">
      <alignment/>
      <protection/>
    </xf>
    <xf numFmtId="180" fontId="78" fillId="0" borderId="0">
      <alignment/>
      <protection/>
    </xf>
    <xf numFmtId="0" fontId="64" fillId="0" borderId="0">
      <alignment/>
      <protection/>
    </xf>
    <xf numFmtId="0" fontId="0" fillId="9" borderId="11" applyNumberFormat="0" applyFont="0" applyAlignment="0" applyProtection="0"/>
    <xf numFmtId="0" fontId="104" fillId="14" borderId="12" applyNumberFormat="0" applyAlignment="0" applyProtection="0"/>
    <xf numFmtId="14" fontId="51" fillId="0" borderId="0">
      <alignment horizontal="center" wrapText="1"/>
      <protection locked="0"/>
    </xf>
    <xf numFmtId="10" fontId="59" fillId="0" borderId="0" applyFont="0" applyFill="0" applyBorder="0" applyAlignment="0" applyProtection="0"/>
    <xf numFmtId="9" fontId="64" fillId="0" borderId="0" applyFont="0" applyFill="0" applyBorder="0" applyAlignment="0" applyProtection="0"/>
    <xf numFmtId="13" fontId="59" fillId="0" borderId="0" applyFont="0" applyFill="0" applyProtection="0">
      <alignment/>
    </xf>
    <xf numFmtId="0" fontId="63" fillId="0" borderId="0" applyNumberFormat="0" applyFont="0" applyFill="0" applyBorder="0" applyAlignment="0" applyProtection="0"/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92" fillId="0" borderId="13">
      <alignment horizontal="center"/>
      <protection/>
    </xf>
    <xf numFmtId="3" fontId="63" fillId="0" borderId="0" applyFont="0" applyFill="0" applyBorder="0" applyAlignment="0" applyProtection="0"/>
    <xf numFmtId="0" fontId="63" fillId="35" borderId="0" applyNumberFormat="0" applyFont="0" applyBorder="0" applyAlignment="0" applyProtection="0"/>
    <xf numFmtId="3" fontId="107" fillId="0" borderId="0">
      <alignment/>
      <protection/>
    </xf>
    <xf numFmtId="0" fontId="0" fillId="0" borderId="0" applyNumberFormat="0" applyFill="0" applyBorder="0" applyAlignment="0" applyProtection="0"/>
    <xf numFmtId="0" fontId="59" fillId="0" borderId="0">
      <alignment/>
      <protection/>
    </xf>
    <xf numFmtId="0" fontId="37" fillId="0" borderId="0">
      <alignment/>
      <protection/>
    </xf>
    <xf numFmtId="0" fontId="61" fillId="36" borderId="14">
      <alignment/>
      <protection locked="0"/>
    </xf>
    <xf numFmtId="0" fontId="95" fillId="0" borderId="0">
      <alignment/>
      <protection/>
    </xf>
    <xf numFmtId="0" fontId="60" fillId="0" borderId="0">
      <alignment/>
      <protection/>
    </xf>
    <xf numFmtId="0" fontId="61" fillId="36" borderId="14">
      <alignment/>
      <protection locked="0"/>
    </xf>
    <xf numFmtId="0" fontId="61" fillId="36" borderId="14">
      <alignment/>
      <protection locked="0"/>
    </xf>
    <xf numFmtId="0" fontId="61" fillId="36" borderId="14">
      <alignment/>
      <protection locked="0"/>
    </xf>
    <xf numFmtId="0" fontId="61" fillId="36" borderId="14">
      <alignment/>
      <protection locked="0"/>
    </xf>
    <xf numFmtId="0" fontId="80" fillId="0" borderId="0" applyNumberFormat="0" applyFill="0" applyBorder="0" applyAlignment="0" applyProtection="0"/>
    <xf numFmtId="0" fontId="99" fillId="0" borderId="15" applyNumberFormat="0" applyFill="0" applyAlignment="0" applyProtection="0"/>
    <xf numFmtId="19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2" fontId="6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59" fillId="0" borderId="16" applyNumberFormat="0" applyFill="0" applyProtection="0">
      <alignment horizontal="right"/>
    </xf>
    <xf numFmtId="0" fontId="48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06" fillId="0" borderId="17" applyNumberFormat="0" applyFill="0" applyAlignment="0" applyProtection="0"/>
    <xf numFmtId="0" fontId="28" fillId="0" borderId="18" applyNumberFormat="0" applyFill="0" applyAlignment="0" applyProtection="0"/>
    <xf numFmtId="0" fontId="84" fillId="0" borderId="7" applyNumberFormat="0" applyFill="0" applyAlignment="0" applyProtection="0"/>
    <xf numFmtId="0" fontId="47" fillId="0" borderId="19" applyNumberFormat="0" applyFill="0" applyAlignment="0" applyProtection="0"/>
    <xf numFmtId="0" fontId="105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16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81" fillId="0" borderId="21" applyNumberFormat="0" applyFill="0" applyProtection="0">
      <alignment horizontal="center"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4" fillId="37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1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44" fillId="37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1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4" fillId="37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11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1" fillId="3" borderId="0" applyNumberFormat="0" applyBorder="0" applyAlignment="0" applyProtection="0"/>
    <xf numFmtId="0" fontId="10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9" fontId="97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3" fillId="28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30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103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0" fillId="4" borderId="0" applyNumberFormat="0" applyBorder="0" applyAlignment="0" applyProtection="0"/>
    <xf numFmtId="0" fontId="111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77" fillId="0" borderId="0" applyFont="0" applyFill="0" applyBorder="0" applyAlignment="0" applyProtection="0"/>
    <xf numFmtId="179" fontId="77" fillId="0" borderId="0" applyFont="0" applyFill="0" applyBorder="0" applyAlignment="0" applyProtection="0"/>
    <xf numFmtId="0" fontId="68" fillId="14" borderId="2" applyNumberFormat="0" applyAlignment="0" applyProtection="0"/>
    <xf numFmtId="0" fontId="68" fillId="8" borderId="2" applyNumberFormat="0" applyAlignment="0" applyProtection="0"/>
    <xf numFmtId="0" fontId="29" fillId="32" borderId="3" applyNumberFormat="0" applyAlignment="0" applyProtection="0"/>
    <xf numFmtId="0" fontId="113" fillId="32" borderId="3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1" fillId="0" borderId="21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201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97" fillId="0" borderId="0">
      <alignment/>
      <protection/>
    </xf>
    <xf numFmtId="0" fontId="112" fillId="38" borderId="0" applyNumberFormat="0" applyBorder="0" applyAlignment="0" applyProtection="0"/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39" fillId="18" borderId="0" applyNumberFormat="0" applyBorder="0" applyAlignment="0" applyProtection="0"/>
    <xf numFmtId="0" fontId="52" fillId="18" borderId="0" applyNumberFormat="0" applyBorder="0" applyAlignment="0" applyProtection="0"/>
    <xf numFmtId="0" fontId="39" fillId="30" borderId="0" applyNumberFormat="0" applyBorder="0" applyAlignment="0" applyProtection="0"/>
    <xf numFmtId="0" fontId="52" fillId="24" borderId="0" applyNumberFormat="0" applyBorder="0" applyAlignment="0" applyProtection="0"/>
    <xf numFmtId="0" fontId="39" fillId="32" borderId="0" applyNumberFormat="0" applyBorder="0" applyAlignment="0" applyProtection="0"/>
    <xf numFmtId="0" fontId="52" fillId="20" borderId="0" applyNumberFormat="0" applyBorder="0" applyAlignment="0" applyProtection="0"/>
    <xf numFmtId="0" fontId="39" fillId="13" borderId="0" applyNumberFormat="0" applyBorder="0" applyAlignment="0" applyProtection="0"/>
    <xf numFmtId="0" fontId="52" fillId="41" borderId="0" applyNumberFormat="0" applyBorder="0" applyAlignment="0" applyProtection="0"/>
    <xf numFmtId="0" fontId="39" fillId="21" borderId="0" applyNumberFormat="0" applyBorder="0" applyAlignment="0" applyProtection="0"/>
    <xf numFmtId="0" fontId="52" fillId="18" borderId="0" applyNumberFormat="0" applyBorder="0" applyAlignment="0" applyProtection="0"/>
    <xf numFmtId="0" fontId="39" fillId="20" borderId="0" applyNumberFormat="0" applyBorder="0" applyAlignment="0" applyProtection="0"/>
    <xf numFmtId="0" fontId="52" fillId="30" borderId="0" applyNumberFormat="0" applyBorder="0" applyAlignment="0" applyProtection="0"/>
    <xf numFmtId="199" fontId="59" fillId="0" borderId="21" applyFill="0" applyProtection="0">
      <alignment horizontal="right"/>
    </xf>
    <xf numFmtId="0" fontId="59" fillId="0" borderId="16" applyNumberFormat="0" applyFill="0" applyProtection="0">
      <alignment horizontal="left"/>
    </xf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33" fillId="14" borderId="12" applyNumberFormat="0" applyAlignment="0" applyProtection="0"/>
    <xf numFmtId="0" fontId="33" fillId="8" borderId="1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1" fontId="59" fillId="0" borderId="21" applyFill="0" applyProtection="0">
      <alignment horizontal="center"/>
    </xf>
    <xf numFmtId="1" fontId="18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4" fillId="0" borderId="0">
      <alignment/>
      <protection/>
    </xf>
    <xf numFmtId="203" fontId="18" fillId="0" borderId="9">
      <alignment vertical="center"/>
      <protection locked="0"/>
    </xf>
    <xf numFmtId="0" fontId="59" fillId="0" borderId="0">
      <alignment/>
      <protection/>
    </xf>
    <xf numFmtId="0" fontId="77" fillId="0" borderId="0">
      <alignment/>
      <protection/>
    </xf>
    <xf numFmtId="0" fontId="57" fillId="0" borderId="0" applyNumberFormat="0" applyFill="0" applyBorder="0" applyAlignment="0" applyProtection="0"/>
    <xf numFmtId="0" fontId="63" fillId="0" borderId="0">
      <alignment/>
      <protection/>
    </xf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38" fontId="94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115" fillId="0" borderId="0">
      <alignment/>
      <protection/>
    </xf>
  </cellStyleXfs>
  <cellXfs count="1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204" fontId="7" fillId="0" borderId="9" xfId="0" applyNumberFormat="1" applyFont="1" applyBorder="1" applyAlignment="1">
      <alignment horizontal="center" vertical="center" wrapText="1"/>
    </xf>
    <xf numFmtId="204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205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9" xfId="0" applyNumberFormat="1" applyFont="1" applyBorder="1" applyAlignment="1">
      <alignment horizontal="center" vertical="center" wrapText="1"/>
    </xf>
    <xf numFmtId="205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205" fontId="0" fillId="0" borderId="0" xfId="0" applyNumberFormat="1" applyBorder="1" applyAlignment="1">
      <alignment vertical="center"/>
    </xf>
    <xf numFmtId="205" fontId="5" fillId="0" borderId="9" xfId="0" applyNumberFormat="1" applyFont="1" applyBorder="1" applyAlignment="1">
      <alignment horizontal="justify" vertical="center" wrapText="1"/>
    </xf>
    <xf numFmtId="205" fontId="4" fillId="0" borderId="16" xfId="0" applyNumberFormat="1" applyFont="1" applyBorder="1" applyAlignment="1">
      <alignment horizontal="center" vertical="center"/>
    </xf>
    <xf numFmtId="205" fontId="4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205" fontId="11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205" fontId="8" fillId="0" borderId="9" xfId="0" applyNumberFormat="1" applyFont="1" applyBorder="1" applyAlignment="1">
      <alignment horizontal="center" vertical="center" wrapText="1"/>
    </xf>
    <xf numFmtId="20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04" fontId="11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textRotation="180"/>
    </xf>
    <xf numFmtId="206" fontId="8" fillId="0" borderId="9" xfId="0" applyNumberFormat="1" applyFont="1" applyBorder="1" applyAlignment="1">
      <alignment horizontal="center" vertical="center" wrapText="1"/>
    </xf>
    <xf numFmtId="205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205" fontId="0" fillId="0" borderId="9" xfId="0" applyNumberFormat="1" applyBorder="1" applyAlignment="1">
      <alignment vertical="center"/>
    </xf>
    <xf numFmtId="49" fontId="19" fillId="0" borderId="9" xfId="2172" applyNumberFormat="1" applyFont="1" applyBorder="1" applyAlignment="1">
      <alignment horizontal="center" vertical="center"/>
      <protection/>
    </xf>
    <xf numFmtId="0" fontId="19" fillId="0" borderId="9" xfId="2172" applyFont="1" applyBorder="1" applyAlignment="1">
      <alignment horizontal="center" vertical="center"/>
      <protection/>
    </xf>
    <xf numFmtId="205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205" fontId="2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206" fontId="11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07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208" fontId="2" fillId="0" borderId="9" xfId="0" applyNumberFormat="1" applyFont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center" vertical="center" wrapText="1"/>
    </xf>
    <xf numFmtId="209" fontId="2" fillId="0" borderId="9" xfId="0" applyNumberFormat="1" applyFont="1" applyBorder="1" applyAlignment="1">
      <alignment horizontal="center" vertical="center" wrapText="1"/>
    </xf>
    <xf numFmtId="20" fontId="2" fillId="0" borderId="9" xfId="3824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05" fontId="8" fillId="0" borderId="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205" fontId="4" fillId="0" borderId="24" xfId="0" applyNumberFormat="1" applyFont="1" applyBorder="1" applyAlignment="1">
      <alignment horizontal="center" vertical="center" wrapText="1"/>
    </xf>
    <xf numFmtId="205" fontId="4" fillId="0" borderId="16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3858">
    <cellStyle name="Normal" xfId="0"/>
    <cellStyle name="_~4284367" xfId="15"/>
    <cellStyle name="_20100326高清市院遂宁检察院1080P配置清单26日改" xfId="16"/>
    <cellStyle name="_Book1" xfId="17"/>
    <cellStyle name="_Book1_1" xfId="18"/>
    <cellStyle name="_Book1_2" xfId="19"/>
    <cellStyle name="_Book1_2_2016年市（州）防汛物资储备情况表" xfId="20"/>
    <cellStyle name="_Book1_2_2016年市（州）防汛物资储备情况表_4级响应" xfId="21"/>
    <cellStyle name="_Book1_2_2016年市（州）防汛物资储备情况表_当冲当浪" xfId="22"/>
    <cellStyle name="_Book1_2_2016年市（州）防汛物资储备情况表_防洪堤线" xfId="23"/>
    <cellStyle name="_Book1_2_2016年市（州）防汛物资储备情况表_水位达到警戒水位下1m防守人员" xfId="24"/>
    <cellStyle name="_Book1_2_2016年市（州）防汛物资储备情况表_重点病险水库" xfId="25"/>
    <cellStyle name="_Book1_2_病险涵闸" xfId="26"/>
    <cellStyle name="_Book1_2_病险涵闸_4级响应" xfId="27"/>
    <cellStyle name="_Book1_2_病险涵闸_防洪堤线" xfId="28"/>
    <cellStyle name="_Book1_2_病险涵闸_水位达到警戒水位下1m防守人员" xfId="29"/>
    <cellStyle name="_Book1_2_穿堤建筑物" xfId="30"/>
    <cellStyle name="_Book1_2_穿堤建筑物_4级响应" xfId="31"/>
    <cellStyle name="_Book1_2_穿堤建筑物_防洪堤线" xfId="32"/>
    <cellStyle name="_Book1_2_穿堤建筑物_水位达到警戒水位下1m防守人员" xfId="33"/>
    <cellStyle name="_Book1_2_当冲当浪" xfId="34"/>
    <cellStyle name="_Book1_2_当冲当浪_4级响应" xfId="35"/>
    <cellStyle name="_Book1_2_当冲当浪_防洪堤线" xfId="36"/>
    <cellStyle name="_Book1_2_当冲当浪_水位达到警戒水位下1m防守人员" xfId="37"/>
    <cellStyle name="_Book1_2_防汛队伍落实" xfId="38"/>
    <cellStyle name="_Book1_2_防汛队伍落实_4级响应" xfId="39"/>
    <cellStyle name="_Book1_2_防汛队伍落实_防洪堤线" xfId="40"/>
    <cellStyle name="_Book1_2_防汛队伍落实_水位达到警戒水位下1m防守人员" xfId="41"/>
    <cellStyle name="_Book1_2_防汛抗旱责任制落实 " xfId="42"/>
    <cellStyle name="_Book1_2_防汛抗旱责任制落实 _4级响应" xfId="43"/>
    <cellStyle name="_Book1_2_防汛抗旱责任制落实 _防洪堤线" xfId="44"/>
    <cellStyle name="_Book1_2_防汛抗旱责任制落实 _水位达到警戒水位下1m防守人员" xfId="45"/>
    <cellStyle name="_Book1_2_防汛通道" xfId="46"/>
    <cellStyle name="_Book1_2_防汛通道_4级响应" xfId="47"/>
    <cellStyle name="_Book1_2_防汛通道_防洪堤线" xfId="48"/>
    <cellStyle name="_Book1_2_防汛通道_水位达到警戒水位下1m防守人员" xfId="49"/>
    <cellStyle name="_Book1_2_非两水夹堤" xfId="50"/>
    <cellStyle name="_Book1_2_非两水夹堤_4级响应" xfId="51"/>
    <cellStyle name="_Book1_2_非两水夹堤_防洪堤线" xfId="52"/>
    <cellStyle name="_Book1_2_非两水夹堤_水位达到警戒水位下1m防守人员" xfId="53"/>
    <cellStyle name="_Book1_2_机埠维修" xfId="54"/>
    <cellStyle name="_Book1_2_机埠维修_4级响应" xfId="55"/>
    <cellStyle name="_Book1_2_机埠维修_水位达到警戒水位下1m防守人员" xfId="56"/>
    <cellStyle name="_Book1_2_两水夹堤" xfId="57"/>
    <cellStyle name="_Book1_2_两水夹堤_4级响应" xfId="58"/>
    <cellStyle name="_Book1_2_两水夹堤_水位达到警戒水位下1m防守人员" xfId="59"/>
    <cellStyle name="_Book1_2_清障扫杂" xfId="60"/>
    <cellStyle name="_Book1_2_清障扫杂_4级响应" xfId="61"/>
    <cellStyle name="_Book1_2_清障扫杂_水位达到警戒水位下1m防守人员" xfId="62"/>
    <cellStyle name="_Book1_2_砂砾石储备" xfId="63"/>
    <cellStyle name="_Book1_2_砂砾石储备_4级响应" xfId="64"/>
    <cellStyle name="_Book1_2_砂砾石储备_水位达到警戒水位下1m防守人员" xfId="65"/>
    <cellStyle name="_Book1_2_水库检查" xfId="66"/>
    <cellStyle name="_Book1_2_水库检查_4级响应" xfId="67"/>
    <cellStyle name="_Book1_2_水库检查_水位达到警戒水位下1m防守人员" xfId="68"/>
    <cellStyle name="_Book1_2_水库控制运用" xfId="69"/>
    <cellStyle name="_Book1_2_水库控制运用_4级响应" xfId="70"/>
    <cellStyle name="_Book1_2_水库控制运用_水位达到警戒水位下1m防守人员" xfId="71"/>
    <cellStyle name="_Book1_2_物资储备" xfId="72"/>
    <cellStyle name="_Book1_2_物资储备_4级响应" xfId="73"/>
    <cellStyle name="_Book1_2_物资储备_水位达到警戒水位下1m防守人员" xfId="74"/>
    <cellStyle name="_Book1_2_险工险段" xfId="75"/>
    <cellStyle name="_Book1_2_险工险段_4级响应" xfId="76"/>
    <cellStyle name="_Book1_2_险工险段_水位达到警戒水位下1m防守人员" xfId="77"/>
    <cellStyle name="_Book1_2_预案完成" xfId="78"/>
    <cellStyle name="_Book1_2_预案完成_4级响应" xfId="79"/>
    <cellStyle name="_Book1_2_预案完成_水位达到警戒水位下1m防守人员" xfId="80"/>
    <cellStyle name="_Book1_3" xfId="81"/>
    <cellStyle name="_ET_STYLE_NoName_00_" xfId="82"/>
    <cellStyle name="_ET_STYLE_NoName_00__Book1" xfId="83"/>
    <cellStyle name="_ET_STYLE_NoName_00__Book1_1" xfId="84"/>
    <cellStyle name="_ET_STYLE_NoName_00__Book1_1_县公司" xfId="85"/>
    <cellStyle name="_ET_STYLE_NoName_00__Book1_1_银行账户情况表_2010年12月" xfId="86"/>
    <cellStyle name="_ET_STYLE_NoName_00__Book1_2" xfId="87"/>
    <cellStyle name="_ET_STYLE_NoName_00__Book1_2_2016年市（州）防汛物资储备情况表" xfId="88"/>
    <cellStyle name="_ET_STYLE_NoName_00__Book1_2_2016年市（州）防汛物资储备情况表_4级响应" xfId="89"/>
    <cellStyle name="_ET_STYLE_NoName_00__Book1_2_2016年市（州）防汛物资储备情况表_水位达到警戒水位下1m防守人员" xfId="90"/>
    <cellStyle name="_ET_STYLE_NoName_00__Book1_2_病险涵闸" xfId="91"/>
    <cellStyle name="_ET_STYLE_NoName_00__Book1_2_病险涵闸_4级响应" xfId="92"/>
    <cellStyle name="_ET_STYLE_NoName_00__Book1_2_病险涵闸_水位达到警戒水位下1m防守人员" xfId="93"/>
    <cellStyle name="_ET_STYLE_NoName_00__Book1_2_穿堤建筑物" xfId="94"/>
    <cellStyle name="_ET_STYLE_NoName_00__Book1_2_穿堤建筑物_4级响应" xfId="95"/>
    <cellStyle name="_ET_STYLE_NoName_00__Book1_2_穿堤建筑物_水位达到警戒水位下1m防守人员" xfId="96"/>
    <cellStyle name="_ET_STYLE_NoName_00__Book1_2_当冲当浪" xfId="97"/>
    <cellStyle name="_ET_STYLE_NoName_00__Book1_2_当冲当浪_4级响应" xfId="98"/>
    <cellStyle name="_ET_STYLE_NoName_00__Book1_2_当冲当浪_水位达到警戒水位下1m防守人员" xfId="99"/>
    <cellStyle name="_ET_STYLE_NoName_00__Book1_2_防汛队伍落实" xfId="100"/>
    <cellStyle name="_ET_STYLE_NoName_00__Book1_2_防汛队伍落实_4级响应" xfId="101"/>
    <cellStyle name="_ET_STYLE_NoName_00__Book1_2_防汛队伍落实_水位达到警戒水位下1m防守人员" xfId="102"/>
    <cellStyle name="_ET_STYLE_NoName_00__Book1_2_防汛抗旱责任制落实 " xfId="103"/>
    <cellStyle name="_ET_STYLE_NoName_00__Book1_2_防汛抗旱责任制落实 _4级响应" xfId="104"/>
    <cellStyle name="_ET_STYLE_NoName_00__Book1_2_防汛抗旱责任制落实 _水位达到警戒水位下1m防守人员" xfId="105"/>
    <cellStyle name="_ET_STYLE_NoName_00__Book1_2_防汛通道" xfId="106"/>
    <cellStyle name="_ET_STYLE_NoName_00__Book1_2_防汛通道_4级响应" xfId="107"/>
    <cellStyle name="_ET_STYLE_NoName_00__Book1_2_防汛通道_水位达到警戒水位下1m防守人员" xfId="108"/>
    <cellStyle name="_ET_STYLE_NoName_00__Book1_2_非两水夹堤" xfId="109"/>
    <cellStyle name="_ET_STYLE_NoName_00__Book1_2_非两水夹堤_4级响应" xfId="110"/>
    <cellStyle name="_ET_STYLE_NoName_00__Book1_2_非两水夹堤_水位达到警戒水位下1m防守人员" xfId="111"/>
    <cellStyle name="_ET_STYLE_NoName_00__Book1_2_机埠维修" xfId="112"/>
    <cellStyle name="_ET_STYLE_NoName_00__Book1_2_机埠维修_4级响应" xfId="113"/>
    <cellStyle name="_ET_STYLE_NoName_00__Book1_2_机埠维修_水位达到警戒水位下1m防守人员" xfId="114"/>
    <cellStyle name="_ET_STYLE_NoName_00__Book1_2_两水夹堤" xfId="115"/>
    <cellStyle name="_ET_STYLE_NoName_00__Book1_2_两水夹堤_4级响应" xfId="116"/>
    <cellStyle name="_ET_STYLE_NoName_00__Book1_2_两水夹堤_水位达到警戒水位下1m防守人员" xfId="117"/>
    <cellStyle name="_ET_STYLE_NoName_00__Book1_2_清障扫杂" xfId="118"/>
    <cellStyle name="_ET_STYLE_NoName_00__Book1_2_清障扫杂_4级响应" xfId="119"/>
    <cellStyle name="_ET_STYLE_NoName_00__Book1_2_清障扫杂_水位达到警戒水位下1m防守人员" xfId="120"/>
    <cellStyle name="_ET_STYLE_NoName_00__Book1_2_砂砾石储备" xfId="121"/>
    <cellStyle name="_ET_STYLE_NoName_00__Book1_2_砂砾石储备_4级响应" xfId="122"/>
    <cellStyle name="_ET_STYLE_NoName_00__Book1_2_砂砾石储备_水位达到警戒水位下1m防守人员" xfId="123"/>
    <cellStyle name="_ET_STYLE_NoName_00__Book1_2_水库检查" xfId="124"/>
    <cellStyle name="_ET_STYLE_NoName_00__Book1_2_水库检查_4级响应" xfId="125"/>
    <cellStyle name="_ET_STYLE_NoName_00__Book1_2_水库检查_水位达到警戒水位下1m防守人员" xfId="126"/>
    <cellStyle name="_ET_STYLE_NoName_00__Book1_2_水库控制运用" xfId="127"/>
    <cellStyle name="_ET_STYLE_NoName_00__Book1_2_水库控制运用_4级响应" xfId="128"/>
    <cellStyle name="_ET_STYLE_NoName_00__Book1_2_水库控制运用_水位达到警戒水位下1m防守人员" xfId="129"/>
    <cellStyle name="_ET_STYLE_NoName_00__Book1_2_物资储备" xfId="130"/>
    <cellStyle name="_ET_STYLE_NoName_00__Book1_2_物资储备_4级响应" xfId="131"/>
    <cellStyle name="_ET_STYLE_NoName_00__Book1_2_物资储备_水位达到警戒水位下1m防守人员" xfId="132"/>
    <cellStyle name="_ET_STYLE_NoName_00__Book1_2_险工险段" xfId="133"/>
    <cellStyle name="_ET_STYLE_NoName_00__Book1_2_险工险段_4级响应" xfId="134"/>
    <cellStyle name="_ET_STYLE_NoName_00__Book1_2_险工险段_水位达到警戒水位下1m防守人员" xfId="135"/>
    <cellStyle name="_ET_STYLE_NoName_00__Book1_2_预案完成" xfId="136"/>
    <cellStyle name="_ET_STYLE_NoName_00__Book1_2_预案完成_4级响应" xfId="137"/>
    <cellStyle name="_ET_STYLE_NoName_00__Book1_2_预案完成_水位达到警戒水位下1m防守人员" xfId="138"/>
    <cellStyle name="_ET_STYLE_NoName_00__Book1_县公司" xfId="139"/>
    <cellStyle name="_ET_STYLE_NoName_00__Book1_银行账户情况表_2010年12月" xfId="140"/>
    <cellStyle name="_ET_STYLE_NoName_00__Sheet3" xfId="141"/>
    <cellStyle name="_ET_STYLE_NoName_00__建行" xfId="142"/>
    <cellStyle name="_ET_STYLE_NoName_00__县公司" xfId="143"/>
    <cellStyle name="_ET_STYLE_NoName_00__银行账户情况表_2010年12月" xfId="144"/>
    <cellStyle name="_ET_STYLE_NoName_00__云南水利电力有限公司" xfId="145"/>
    <cellStyle name="_Sheet1" xfId="146"/>
    <cellStyle name="_本部汇总" xfId="147"/>
    <cellStyle name="_部分业务经济资本调整模版" xfId="148"/>
    <cellStyle name="_部分业务经济资本调整模版20081011" xfId="149"/>
    <cellStyle name="_个人购车贷款经济资本计算模板" xfId="150"/>
    <cellStyle name="_工行融资平台统计20100702" xfId="151"/>
    <cellStyle name="_经济资本指标表现暨零售贷款上传数据质量月度分析表" xfId="152"/>
    <cellStyle name="_经济资本指标表现暨零售贷款上传数据质量月度分析表20081015" xfId="153"/>
    <cellStyle name="_弱电系统设备配置报价清单" xfId="154"/>
    <cellStyle name="_远期交易客户汇总" xfId="155"/>
    <cellStyle name="0,0&#13;&#10;NA&#13;&#10;" xfId="156"/>
    <cellStyle name="20% - Accent1" xfId="157"/>
    <cellStyle name="20% - Accent2" xfId="158"/>
    <cellStyle name="20% - Accent3" xfId="159"/>
    <cellStyle name="20% - Accent4" xfId="160"/>
    <cellStyle name="20% - Accent5" xfId="161"/>
    <cellStyle name="20% - Accent6" xfId="162"/>
    <cellStyle name="20% - 强调文字颜色 1" xfId="163"/>
    <cellStyle name="20% - 强调文字颜色 1 2" xfId="164"/>
    <cellStyle name="20% - 强调文字颜色 1_4级响应" xfId="165"/>
    <cellStyle name="20% - 强调文字颜色 2" xfId="166"/>
    <cellStyle name="20% - 强调文字颜色 2 2" xfId="167"/>
    <cellStyle name="20% - 强调文字颜色 3" xfId="168"/>
    <cellStyle name="20% - 强调文字颜色 3 2" xfId="169"/>
    <cellStyle name="20% - 强调文字颜色 4" xfId="170"/>
    <cellStyle name="20% - 强调文字颜色 4 2" xfId="171"/>
    <cellStyle name="20% - 强调文字颜色 5" xfId="172"/>
    <cellStyle name="20% - 强调文字颜色 5 2" xfId="173"/>
    <cellStyle name="20% - 强调文字颜色 6" xfId="174"/>
    <cellStyle name="20% - 强调文字颜色 6 2" xfId="175"/>
    <cellStyle name="3232" xfId="176"/>
    <cellStyle name="40% - Accent1" xfId="177"/>
    <cellStyle name="40% - Accent2" xfId="178"/>
    <cellStyle name="40% - Accent3" xfId="179"/>
    <cellStyle name="40% - Accent4" xfId="180"/>
    <cellStyle name="40% - Accent5" xfId="181"/>
    <cellStyle name="40% - Accent6" xfId="182"/>
    <cellStyle name="40% - 强调文字颜色 1" xfId="183"/>
    <cellStyle name="40% - 强调文字颜色 1 2" xfId="184"/>
    <cellStyle name="40% - 强调文字颜色 2" xfId="185"/>
    <cellStyle name="40% - 强调文字颜色 2 2" xfId="186"/>
    <cellStyle name="40% - 强调文字颜色 3" xfId="187"/>
    <cellStyle name="40% - 强调文字颜色 3 2" xfId="188"/>
    <cellStyle name="40% - 强调文字颜色 4" xfId="189"/>
    <cellStyle name="40% - 强调文字颜色 4 2" xfId="190"/>
    <cellStyle name="40% - 强调文字颜色 5" xfId="191"/>
    <cellStyle name="40% - 强调文字颜色 5 2" xfId="192"/>
    <cellStyle name="40% - 强调文字颜色 6" xfId="193"/>
    <cellStyle name="40% - 强调文字颜色 6 2" xfId="194"/>
    <cellStyle name="60% - Accent1" xfId="195"/>
    <cellStyle name="60% - Accent2" xfId="196"/>
    <cellStyle name="60% - Accent3" xfId="197"/>
    <cellStyle name="60% - Accent4" xfId="198"/>
    <cellStyle name="60% - Accent5" xfId="199"/>
    <cellStyle name="60% - Accent6" xfId="200"/>
    <cellStyle name="60% - 强调文字颜色 1" xfId="201"/>
    <cellStyle name="60% - 强调文字颜色 1 2" xfId="202"/>
    <cellStyle name="60% - 强调文字颜色 2" xfId="203"/>
    <cellStyle name="60% - 强调文字颜色 2 2" xfId="204"/>
    <cellStyle name="60% - 强调文字颜色 3" xfId="205"/>
    <cellStyle name="60% - 强调文字颜色 3 2" xfId="206"/>
    <cellStyle name="60% - 强调文字颜色 4" xfId="207"/>
    <cellStyle name="60% - 强调文字颜色 4 2" xfId="208"/>
    <cellStyle name="60% - 强调文字颜色 5" xfId="209"/>
    <cellStyle name="60% - 强调文字颜色 5 2" xfId="210"/>
    <cellStyle name="60% - 强调文字颜色 6" xfId="211"/>
    <cellStyle name="60% - 强调文字颜色 6 2" xfId="212"/>
    <cellStyle name="6mal" xfId="213"/>
    <cellStyle name="Accent1" xfId="214"/>
    <cellStyle name="Accent1 - 20%" xfId="215"/>
    <cellStyle name="Accent1 - 40%" xfId="216"/>
    <cellStyle name="Accent1 - 60%" xfId="217"/>
    <cellStyle name="Accent1_2016年市（州）防汛物资储备情况表" xfId="218"/>
    <cellStyle name="Accent2" xfId="219"/>
    <cellStyle name="Accent2 - 20%" xfId="220"/>
    <cellStyle name="Accent2 - 40%" xfId="221"/>
    <cellStyle name="Accent2 - 60%" xfId="222"/>
    <cellStyle name="Accent2_2016年市（州）防汛物资储备情况表" xfId="223"/>
    <cellStyle name="Accent3" xfId="224"/>
    <cellStyle name="Accent3 - 20%" xfId="225"/>
    <cellStyle name="Accent3 - 40%" xfId="226"/>
    <cellStyle name="Accent3 - 60%" xfId="227"/>
    <cellStyle name="Accent3_2016年市（州）防汛物资储备情况表" xfId="228"/>
    <cellStyle name="Accent4" xfId="229"/>
    <cellStyle name="Accent4 - 20%" xfId="230"/>
    <cellStyle name="Accent4 - 40%" xfId="231"/>
    <cellStyle name="Accent4 - 60%" xfId="232"/>
    <cellStyle name="Accent4_2016年市（州）防汛物资储备情况表" xfId="233"/>
    <cellStyle name="Accent5" xfId="234"/>
    <cellStyle name="Accent5 - 20%" xfId="235"/>
    <cellStyle name="Accent5 - 40%" xfId="236"/>
    <cellStyle name="Accent5 - 60%" xfId="237"/>
    <cellStyle name="Accent5_2016年市（州）防汛物资储备情况表" xfId="238"/>
    <cellStyle name="Accent6" xfId="239"/>
    <cellStyle name="Accent6 - 20%" xfId="240"/>
    <cellStyle name="Accent6 - 40%" xfId="241"/>
    <cellStyle name="Accent6 - 60%" xfId="242"/>
    <cellStyle name="Accent6_2016年市（州）防汛物资储备情况表" xfId="243"/>
    <cellStyle name="args.style" xfId="244"/>
    <cellStyle name="Bad" xfId="245"/>
    <cellStyle name="Black" xfId="246"/>
    <cellStyle name="Border" xfId="247"/>
    <cellStyle name="Calc Currency (0)" xfId="248"/>
    <cellStyle name="Calculation" xfId="249"/>
    <cellStyle name="Check Cell" xfId="250"/>
    <cellStyle name="ColLevel_0" xfId="251"/>
    <cellStyle name="Comma [0]" xfId="252"/>
    <cellStyle name="comma zerodec" xfId="253"/>
    <cellStyle name="Comma_!!!GO" xfId="254"/>
    <cellStyle name="comma-d" xfId="255"/>
    <cellStyle name="Currency [0]" xfId="256"/>
    <cellStyle name="Currency_!!!GO" xfId="257"/>
    <cellStyle name="Currency1" xfId="258"/>
    <cellStyle name="Date" xfId="259"/>
    <cellStyle name="Dezimal [0]_laroux" xfId="260"/>
    <cellStyle name="Dezimal_laroux" xfId="261"/>
    <cellStyle name="Dollar (zero dec)" xfId="262"/>
    <cellStyle name="Explanatory Text" xfId="263"/>
    <cellStyle name="Fixed" xfId="264"/>
    <cellStyle name="Followed Hyperlink_AheadBehind.xls Chart 23" xfId="265"/>
    <cellStyle name="Good" xfId="266"/>
    <cellStyle name="Grey" xfId="267"/>
    <cellStyle name="Header1" xfId="268"/>
    <cellStyle name="Header2" xfId="269"/>
    <cellStyle name="Heading 1" xfId="270"/>
    <cellStyle name="Heading 2" xfId="271"/>
    <cellStyle name="Heading 3" xfId="272"/>
    <cellStyle name="Heading 4" xfId="273"/>
    <cellStyle name="HEADING1" xfId="274"/>
    <cellStyle name="HEADING2" xfId="275"/>
    <cellStyle name="Hyperlink_AheadBehind.xls Chart 23" xfId="276"/>
    <cellStyle name="Input" xfId="277"/>
    <cellStyle name="Input [yellow]" xfId="278"/>
    <cellStyle name="Input Cells" xfId="279"/>
    <cellStyle name="Input_2016年市（州）防汛物资储备情况表" xfId="280"/>
    <cellStyle name="Linked Cell" xfId="281"/>
    <cellStyle name="Linked Cells" xfId="282"/>
    <cellStyle name="Millares [0]_96 Risk" xfId="283"/>
    <cellStyle name="Millares_96 Risk" xfId="284"/>
    <cellStyle name="Milliers [0]_!!!GO" xfId="285"/>
    <cellStyle name="Milliers_!!!GO" xfId="286"/>
    <cellStyle name="Moneda [0]_96 Risk" xfId="287"/>
    <cellStyle name="Moneda_96 Risk" xfId="288"/>
    <cellStyle name="Mon閠aire [0]_!!!GO" xfId="289"/>
    <cellStyle name="Mon閠aire_!!!GO" xfId="290"/>
    <cellStyle name="Neutral" xfId="291"/>
    <cellStyle name="New Times Roman" xfId="292"/>
    <cellStyle name="no dec" xfId="293"/>
    <cellStyle name="Non défini" xfId="294"/>
    <cellStyle name="Norma,_laroux_4_营业在建 (2)_E21" xfId="295"/>
    <cellStyle name="Normal - Style1" xfId="296"/>
    <cellStyle name="Normal_!!!GO" xfId="297"/>
    <cellStyle name="Note" xfId="298"/>
    <cellStyle name="Output" xfId="299"/>
    <cellStyle name="per.style" xfId="300"/>
    <cellStyle name="Percent [2]" xfId="301"/>
    <cellStyle name="Percent_!!!GO" xfId="302"/>
    <cellStyle name="Pourcentage_pldt" xfId="303"/>
    <cellStyle name="PSChar" xfId="304"/>
    <cellStyle name="PSDate" xfId="305"/>
    <cellStyle name="PSDec" xfId="306"/>
    <cellStyle name="PSHeading" xfId="307"/>
    <cellStyle name="PSInt" xfId="308"/>
    <cellStyle name="PSSpacer" xfId="309"/>
    <cellStyle name="Red" xfId="310"/>
    <cellStyle name="RowLevel_0" xfId="311"/>
    <cellStyle name="s]&#13;&#10;;load=C:\WINDOWS\VERINST.EXE APMAPP.EXE &#13;&#10;run=&#13;&#10;Beep=yes&#13;&#10;NullPort=None&#13;&#10;BorderWidth=3&#13;&#10;CursorBlinkRate=780&#13;&#10;Double" xfId="312"/>
    <cellStyle name="s]&#13;&#10;load=&#13;&#10;run=&#13;&#10;NullPort=None&#13;&#10;device=HP LaserJet 4 Plus,HPPCL5MS,LPT1:&#13;&#10;&#13;&#10;[Desktop]&#13;&#10;Wallpaper=(无)&#13;&#10;TileWallpaper=0&#13;" xfId="313"/>
    <cellStyle name="sstot" xfId="314"/>
    <cellStyle name="Standard_AREAS" xfId="315"/>
    <cellStyle name="Style 1" xfId="316"/>
    <cellStyle name="t" xfId="317"/>
    <cellStyle name="t_HVAC Equipment (3)" xfId="318"/>
    <cellStyle name="t_HVAC Equipment (3)_病险涵闸 " xfId="319"/>
    <cellStyle name="t_病险涵闸 " xfId="320"/>
    <cellStyle name="Title" xfId="321"/>
    <cellStyle name="Total" xfId="322"/>
    <cellStyle name="Tusental (0)_pldt" xfId="323"/>
    <cellStyle name="Tusental_pldt" xfId="324"/>
    <cellStyle name="Valuta (0)_pldt" xfId="325"/>
    <cellStyle name="Valuta_pldt" xfId="326"/>
    <cellStyle name="Warning Text" xfId="327"/>
    <cellStyle name="Percent" xfId="328"/>
    <cellStyle name="百分比 2" xfId="329"/>
    <cellStyle name="百分比 3" xfId="330"/>
    <cellStyle name="百分比 4" xfId="331"/>
    <cellStyle name="捠壿 [0.00]_Region Orders (2)" xfId="332"/>
    <cellStyle name="捠壿_Region Orders (2)" xfId="333"/>
    <cellStyle name="编号" xfId="334"/>
    <cellStyle name="标题" xfId="335"/>
    <cellStyle name="标题 1" xfId="336"/>
    <cellStyle name="标题 1 2" xfId="337"/>
    <cellStyle name="标题 2" xfId="338"/>
    <cellStyle name="标题 2 2" xfId="339"/>
    <cellStyle name="标题 3" xfId="340"/>
    <cellStyle name="标题 3 2" xfId="341"/>
    <cellStyle name="标题 4" xfId="342"/>
    <cellStyle name="标题 4 2" xfId="343"/>
    <cellStyle name="标题 5" xfId="344"/>
    <cellStyle name="标题1" xfId="345"/>
    <cellStyle name="表标题" xfId="346"/>
    <cellStyle name="部门" xfId="347"/>
    <cellStyle name="差" xfId="348"/>
    <cellStyle name="差 2" xfId="349"/>
    <cellStyle name="差_ 表二" xfId="350"/>
    <cellStyle name="差_~4190974" xfId="351"/>
    <cellStyle name="差_~4190974_2016年市（州）防汛物资储备情况表" xfId="352"/>
    <cellStyle name="差_~4190974_病险涵闸" xfId="353"/>
    <cellStyle name="差_~4190974_穿堤建筑物" xfId="354"/>
    <cellStyle name="差_~4190974_当冲当浪" xfId="355"/>
    <cellStyle name="差_~4190974_防汛队伍落实" xfId="356"/>
    <cellStyle name="差_~4190974_防汛抗旱责任制落实 " xfId="357"/>
    <cellStyle name="差_~4190974_防汛通道" xfId="358"/>
    <cellStyle name="差_~4190974_防汛物资统计" xfId="359"/>
    <cellStyle name="差_~4190974_非两水夹堤" xfId="360"/>
    <cellStyle name="差_~4190974_机埠维修" xfId="361"/>
    <cellStyle name="差_~4190974_建设扫尾" xfId="362"/>
    <cellStyle name="差_~4190974_两水夹堤" xfId="363"/>
    <cellStyle name="差_~4190974_清障扫杂" xfId="364"/>
    <cellStyle name="差_~4190974_砂砾石储备" xfId="365"/>
    <cellStyle name="差_~4190974_水库检查" xfId="366"/>
    <cellStyle name="差_~4190974_水库控制运用" xfId="367"/>
    <cellStyle name="差_~4190974_物资储备" xfId="368"/>
    <cellStyle name="差_~4190974_险工险段" xfId="369"/>
    <cellStyle name="差_~4190974_重点病险水库" xfId="370"/>
    <cellStyle name="差_~5676413" xfId="371"/>
    <cellStyle name="差_~5676413_2016年市（州）防汛物资储备情况表" xfId="372"/>
    <cellStyle name="差_~5676413_病险涵闸" xfId="373"/>
    <cellStyle name="差_~5676413_穿堤建筑物" xfId="374"/>
    <cellStyle name="差_~5676413_当冲当浪" xfId="375"/>
    <cellStyle name="差_~5676413_防汛队伍落实" xfId="376"/>
    <cellStyle name="差_~5676413_防汛抗旱责任制落实 " xfId="377"/>
    <cellStyle name="差_~5676413_防汛通道" xfId="378"/>
    <cellStyle name="差_~5676413_防汛物资统计" xfId="379"/>
    <cellStyle name="差_~5676413_非两水夹堤" xfId="380"/>
    <cellStyle name="差_~5676413_机埠维修" xfId="381"/>
    <cellStyle name="差_~5676413_建设扫尾" xfId="382"/>
    <cellStyle name="差_~5676413_两水夹堤" xfId="383"/>
    <cellStyle name="差_~5676413_清障扫杂" xfId="384"/>
    <cellStyle name="差_~5676413_砂砾石储备" xfId="385"/>
    <cellStyle name="差_~5676413_水库检查" xfId="386"/>
    <cellStyle name="差_~5676413_水库控制运用" xfId="387"/>
    <cellStyle name="差_~5676413_物资储备" xfId="388"/>
    <cellStyle name="差_~5676413_险工险段" xfId="389"/>
    <cellStyle name="差_~5676413_重点病险水库" xfId="390"/>
    <cellStyle name="差_00省级(打印)" xfId="391"/>
    <cellStyle name="差_00省级(打印)_2016年市（州）防汛物资储备情况表" xfId="392"/>
    <cellStyle name="差_00省级(打印)_病险涵闸" xfId="393"/>
    <cellStyle name="差_00省级(打印)_穿堤建筑物" xfId="394"/>
    <cellStyle name="差_00省级(打印)_当冲当浪" xfId="395"/>
    <cellStyle name="差_00省级(打印)_防汛队伍落实" xfId="396"/>
    <cellStyle name="差_00省级(打印)_防汛抗旱责任制落实 " xfId="397"/>
    <cellStyle name="差_00省级(打印)_防汛通道" xfId="398"/>
    <cellStyle name="差_00省级(打印)_防汛物资统计" xfId="399"/>
    <cellStyle name="差_00省级(打印)_非两水夹堤" xfId="400"/>
    <cellStyle name="差_00省级(打印)_机埠维修" xfId="401"/>
    <cellStyle name="差_00省级(打印)_建设扫尾" xfId="402"/>
    <cellStyle name="差_00省级(打印)_两水夹堤" xfId="403"/>
    <cellStyle name="差_00省级(打印)_清障扫杂" xfId="404"/>
    <cellStyle name="差_00省级(打印)_砂砾石储备" xfId="405"/>
    <cellStyle name="差_00省级(打印)_水库检查" xfId="406"/>
    <cellStyle name="差_00省级(打印)_水库控制运用" xfId="407"/>
    <cellStyle name="差_00省级(打印)_物资储备" xfId="408"/>
    <cellStyle name="差_00省级(打印)_险工险段" xfId="409"/>
    <cellStyle name="差_00省级(打印)_重点病险水库" xfId="410"/>
    <cellStyle name="差_00省级(定稿)" xfId="411"/>
    <cellStyle name="差_00省级(定稿)_2016年市（州）防汛物资储备情况表" xfId="412"/>
    <cellStyle name="差_00省级(定稿)_病险涵闸" xfId="413"/>
    <cellStyle name="差_00省级(定稿)_穿堤建筑物" xfId="414"/>
    <cellStyle name="差_00省级(定稿)_当冲当浪" xfId="415"/>
    <cellStyle name="差_00省级(定稿)_防汛队伍落实" xfId="416"/>
    <cellStyle name="差_00省级(定稿)_防汛抗旱责任制落实 " xfId="417"/>
    <cellStyle name="差_00省级(定稿)_防汛通道" xfId="418"/>
    <cellStyle name="差_00省级(定稿)_防汛物资统计" xfId="419"/>
    <cellStyle name="差_00省级(定稿)_非两水夹堤" xfId="420"/>
    <cellStyle name="差_00省级(定稿)_机埠维修" xfId="421"/>
    <cellStyle name="差_00省级(定稿)_建设扫尾" xfId="422"/>
    <cellStyle name="差_00省级(定稿)_两水夹堤" xfId="423"/>
    <cellStyle name="差_00省级(定稿)_清障扫杂" xfId="424"/>
    <cellStyle name="差_00省级(定稿)_砂砾石储备" xfId="425"/>
    <cellStyle name="差_00省级(定稿)_水库检查" xfId="426"/>
    <cellStyle name="差_00省级(定稿)_水库控制运用" xfId="427"/>
    <cellStyle name="差_00省级(定稿)_物资储备" xfId="428"/>
    <cellStyle name="差_00省级(定稿)_险工险段" xfId="429"/>
    <cellStyle name="差_00省级(定稿)_重点病险水库" xfId="430"/>
    <cellStyle name="差_03昭通" xfId="431"/>
    <cellStyle name="差_03昭通_2016年市（州）防汛物资储备情况表" xfId="432"/>
    <cellStyle name="差_03昭通_病险涵闸" xfId="433"/>
    <cellStyle name="差_03昭通_穿堤建筑物" xfId="434"/>
    <cellStyle name="差_03昭通_当冲当浪" xfId="435"/>
    <cellStyle name="差_03昭通_防汛队伍落实" xfId="436"/>
    <cellStyle name="差_03昭通_防汛抗旱责任制落实 " xfId="437"/>
    <cellStyle name="差_03昭通_防汛通道" xfId="438"/>
    <cellStyle name="差_03昭通_防汛物资统计" xfId="439"/>
    <cellStyle name="差_03昭通_非两水夹堤" xfId="440"/>
    <cellStyle name="差_03昭通_机埠维修" xfId="441"/>
    <cellStyle name="差_03昭通_建设扫尾" xfId="442"/>
    <cellStyle name="差_03昭通_两水夹堤" xfId="443"/>
    <cellStyle name="差_03昭通_清障扫杂" xfId="444"/>
    <cellStyle name="差_03昭通_砂砾石储备" xfId="445"/>
    <cellStyle name="差_03昭通_水库检查" xfId="446"/>
    <cellStyle name="差_03昭通_水库控制运用" xfId="447"/>
    <cellStyle name="差_03昭通_物资储备" xfId="448"/>
    <cellStyle name="差_03昭通_险工险段" xfId="449"/>
    <cellStyle name="差_03昭通_重点病险水库" xfId="450"/>
    <cellStyle name="差_0502通海县" xfId="451"/>
    <cellStyle name="差_0502通海县_2016年市（州）防汛物资储备情况表" xfId="452"/>
    <cellStyle name="差_0502通海县_病险涵闸" xfId="453"/>
    <cellStyle name="差_0502通海县_穿堤建筑物" xfId="454"/>
    <cellStyle name="差_0502通海县_当冲当浪" xfId="455"/>
    <cellStyle name="差_0502通海县_防汛队伍落实" xfId="456"/>
    <cellStyle name="差_0502通海县_防汛抗旱责任制落实 " xfId="457"/>
    <cellStyle name="差_0502通海县_防汛通道" xfId="458"/>
    <cellStyle name="差_0502通海县_防汛物资统计" xfId="459"/>
    <cellStyle name="差_0502通海县_非两水夹堤" xfId="460"/>
    <cellStyle name="差_0502通海县_机埠维修" xfId="461"/>
    <cellStyle name="差_0502通海县_建设扫尾" xfId="462"/>
    <cellStyle name="差_0502通海县_两水夹堤" xfId="463"/>
    <cellStyle name="差_0502通海县_清障扫杂" xfId="464"/>
    <cellStyle name="差_0502通海县_砂砾石储备" xfId="465"/>
    <cellStyle name="差_0502通海县_水库检查" xfId="466"/>
    <cellStyle name="差_0502通海县_水库控制运用" xfId="467"/>
    <cellStyle name="差_0502通海县_物资储备" xfId="468"/>
    <cellStyle name="差_0502通海县_险工险段" xfId="469"/>
    <cellStyle name="差_0502通海县_重点病险水库" xfId="470"/>
    <cellStyle name="差_05玉溪" xfId="471"/>
    <cellStyle name="差_05玉溪_2016年市（州）防汛物资储备情况表" xfId="472"/>
    <cellStyle name="差_05玉溪_病险涵闸" xfId="473"/>
    <cellStyle name="差_05玉溪_穿堤建筑物" xfId="474"/>
    <cellStyle name="差_05玉溪_当冲当浪" xfId="475"/>
    <cellStyle name="差_05玉溪_防汛队伍落实" xfId="476"/>
    <cellStyle name="差_05玉溪_防汛抗旱责任制落实 " xfId="477"/>
    <cellStyle name="差_05玉溪_防汛通道" xfId="478"/>
    <cellStyle name="差_05玉溪_防汛物资统计" xfId="479"/>
    <cellStyle name="差_05玉溪_非两水夹堤" xfId="480"/>
    <cellStyle name="差_05玉溪_机埠维修" xfId="481"/>
    <cellStyle name="差_05玉溪_建设扫尾" xfId="482"/>
    <cellStyle name="差_05玉溪_两水夹堤" xfId="483"/>
    <cellStyle name="差_05玉溪_清障扫杂" xfId="484"/>
    <cellStyle name="差_05玉溪_砂砾石储备" xfId="485"/>
    <cellStyle name="差_05玉溪_水库检查" xfId="486"/>
    <cellStyle name="差_05玉溪_水库控制运用" xfId="487"/>
    <cellStyle name="差_05玉溪_物资储备" xfId="488"/>
    <cellStyle name="差_05玉溪_险工险段" xfId="489"/>
    <cellStyle name="差_05玉溪_重点病险水库" xfId="490"/>
    <cellStyle name="差_0605石屏县" xfId="491"/>
    <cellStyle name="差_0605石屏县_2016年市（州）防汛物资储备情况表" xfId="492"/>
    <cellStyle name="差_0605石屏县_病险涵闸" xfId="493"/>
    <cellStyle name="差_0605石屏县_穿堤建筑物" xfId="494"/>
    <cellStyle name="差_0605石屏县_当冲当浪" xfId="495"/>
    <cellStyle name="差_0605石屏县_防汛队伍落实" xfId="496"/>
    <cellStyle name="差_0605石屏县_防汛抗旱责任制落实 " xfId="497"/>
    <cellStyle name="差_0605石屏县_防汛通道" xfId="498"/>
    <cellStyle name="差_0605石屏县_防汛物资统计" xfId="499"/>
    <cellStyle name="差_0605石屏县_非两水夹堤" xfId="500"/>
    <cellStyle name="差_0605石屏县_机埠维修" xfId="501"/>
    <cellStyle name="差_0605石屏县_建设扫尾" xfId="502"/>
    <cellStyle name="差_0605石屏县_两水夹堤" xfId="503"/>
    <cellStyle name="差_0605石屏县_清障扫杂" xfId="504"/>
    <cellStyle name="差_0605石屏县_砂砾石储备" xfId="505"/>
    <cellStyle name="差_0605石屏县_水库检查" xfId="506"/>
    <cellStyle name="差_0605石屏县_水库控制运用" xfId="507"/>
    <cellStyle name="差_0605石屏县_物资储备" xfId="508"/>
    <cellStyle name="差_0605石屏县_险工险段" xfId="509"/>
    <cellStyle name="差_0605石屏县_重点病险水库" xfId="510"/>
    <cellStyle name="差_1003牟定县" xfId="511"/>
    <cellStyle name="差_1110洱源县" xfId="512"/>
    <cellStyle name="差_1110洱源县_2016年市（州）防汛物资储备情况表" xfId="513"/>
    <cellStyle name="差_1110洱源县_病险涵闸" xfId="514"/>
    <cellStyle name="差_1110洱源县_穿堤建筑物" xfId="515"/>
    <cellStyle name="差_1110洱源县_当冲当浪" xfId="516"/>
    <cellStyle name="差_1110洱源县_防汛队伍落实" xfId="517"/>
    <cellStyle name="差_1110洱源县_防汛抗旱责任制落实 " xfId="518"/>
    <cellStyle name="差_1110洱源县_防汛通道" xfId="519"/>
    <cellStyle name="差_1110洱源县_防汛物资统计" xfId="520"/>
    <cellStyle name="差_1110洱源县_非两水夹堤" xfId="521"/>
    <cellStyle name="差_1110洱源县_机埠维修" xfId="522"/>
    <cellStyle name="差_1110洱源县_建设扫尾" xfId="523"/>
    <cellStyle name="差_1110洱源县_两水夹堤" xfId="524"/>
    <cellStyle name="差_1110洱源县_清障扫杂" xfId="525"/>
    <cellStyle name="差_1110洱源县_砂砾石储备" xfId="526"/>
    <cellStyle name="差_1110洱源县_水库检查" xfId="527"/>
    <cellStyle name="差_1110洱源县_水库控制运用" xfId="528"/>
    <cellStyle name="差_1110洱源县_物资储备" xfId="529"/>
    <cellStyle name="差_1110洱源县_险工险段" xfId="530"/>
    <cellStyle name="差_1110洱源县_重点病险水库" xfId="531"/>
    <cellStyle name="差_11大理" xfId="532"/>
    <cellStyle name="差_11大理_2016年市（州）防汛物资储备情况表" xfId="533"/>
    <cellStyle name="差_11大理_病险涵闸" xfId="534"/>
    <cellStyle name="差_11大理_穿堤建筑物" xfId="535"/>
    <cellStyle name="差_11大理_当冲当浪" xfId="536"/>
    <cellStyle name="差_11大理_防汛队伍落实" xfId="537"/>
    <cellStyle name="差_11大理_防汛抗旱责任制落实 " xfId="538"/>
    <cellStyle name="差_11大理_防汛通道" xfId="539"/>
    <cellStyle name="差_11大理_防汛物资统计" xfId="540"/>
    <cellStyle name="差_11大理_非两水夹堤" xfId="541"/>
    <cellStyle name="差_11大理_机埠维修" xfId="542"/>
    <cellStyle name="差_11大理_建设扫尾" xfId="543"/>
    <cellStyle name="差_11大理_两水夹堤" xfId="544"/>
    <cellStyle name="差_11大理_清障扫杂" xfId="545"/>
    <cellStyle name="差_11大理_砂砾石储备" xfId="546"/>
    <cellStyle name="差_11大理_水库检查" xfId="547"/>
    <cellStyle name="差_11大理_水库控制运用" xfId="548"/>
    <cellStyle name="差_11大理_物资储备" xfId="549"/>
    <cellStyle name="差_11大理_险工险段" xfId="550"/>
    <cellStyle name="差_11大理_重点病险水库" xfId="551"/>
    <cellStyle name="差_2、土地面积、人口、粮食产量基本情况" xfId="552"/>
    <cellStyle name="差_2、土地面积、人口、粮食产量基本情况_2016年市（州）防汛物资储备情况表" xfId="553"/>
    <cellStyle name="差_2、土地面积、人口、粮食产量基本情况_病险涵闸" xfId="554"/>
    <cellStyle name="差_2、土地面积、人口、粮食产量基本情况_穿堤建筑物" xfId="555"/>
    <cellStyle name="差_2、土地面积、人口、粮食产量基本情况_当冲当浪" xfId="556"/>
    <cellStyle name="差_2、土地面积、人口、粮食产量基本情况_防汛队伍落实" xfId="557"/>
    <cellStyle name="差_2、土地面积、人口、粮食产量基本情况_防汛抗旱责任制落实 " xfId="558"/>
    <cellStyle name="差_2、土地面积、人口、粮食产量基本情况_防汛通道" xfId="559"/>
    <cellStyle name="差_2、土地面积、人口、粮食产量基本情况_防汛物资统计" xfId="560"/>
    <cellStyle name="差_2、土地面积、人口、粮食产量基本情况_非两水夹堤" xfId="561"/>
    <cellStyle name="差_2、土地面积、人口、粮食产量基本情况_机埠维修" xfId="562"/>
    <cellStyle name="差_2、土地面积、人口、粮食产量基本情况_建设扫尾" xfId="563"/>
    <cellStyle name="差_2、土地面积、人口、粮食产量基本情况_两水夹堤" xfId="564"/>
    <cellStyle name="差_2、土地面积、人口、粮食产量基本情况_清障扫杂" xfId="565"/>
    <cellStyle name="差_2、土地面积、人口、粮食产量基本情况_砂砾石储备" xfId="566"/>
    <cellStyle name="差_2、土地面积、人口、粮食产量基本情况_水库检查" xfId="567"/>
    <cellStyle name="差_2、土地面积、人口、粮食产量基本情况_水库控制运用" xfId="568"/>
    <cellStyle name="差_2、土地面积、人口、粮食产量基本情况_物资储备" xfId="569"/>
    <cellStyle name="差_2、土地面积、人口、粮食产量基本情况_险工险段" xfId="570"/>
    <cellStyle name="差_2、土地面积、人口、粮食产量基本情况_重点病险水库" xfId="571"/>
    <cellStyle name="差_2006年分析表" xfId="572"/>
    <cellStyle name="差_2006年分析表_2016年市（州）防汛物资储备情况表" xfId="573"/>
    <cellStyle name="差_2006年分析表_病险涵闸" xfId="574"/>
    <cellStyle name="差_2006年分析表_穿堤建筑物" xfId="575"/>
    <cellStyle name="差_2006年分析表_当冲当浪" xfId="576"/>
    <cellStyle name="差_2006年分析表_防汛队伍落实" xfId="577"/>
    <cellStyle name="差_2006年分析表_防汛抗旱责任制落实 " xfId="578"/>
    <cellStyle name="差_2006年分析表_防汛通道" xfId="579"/>
    <cellStyle name="差_2006年分析表_防汛物资统计" xfId="580"/>
    <cellStyle name="差_2006年分析表_非两水夹堤" xfId="581"/>
    <cellStyle name="差_2006年分析表_机埠维修" xfId="582"/>
    <cellStyle name="差_2006年分析表_建设扫尾" xfId="583"/>
    <cellStyle name="差_2006年分析表_两水夹堤" xfId="584"/>
    <cellStyle name="差_2006年分析表_清障扫杂" xfId="585"/>
    <cellStyle name="差_2006年分析表_砂砾石储备" xfId="586"/>
    <cellStyle name="差_2006年分析表_水库检查" xfId="587"/>
    <cellStyle name="差_2006年分析表_水库控制运用" xfId="588"/>
    <cellStyle name="差_2006年分析表_物资储备" xfId="589"/>
    <cellStyle name="差_2006年分析表_险工险段" xfId="590"/>
    <cellStyle name="差_2006年分析表_重点病险水库" xfId="591"/>
    <cellStyle name="差_2006年基础数据" xfId="592"/>
    <cellStyle name="差_2006年基础数据_2016年市（州）防汛物资储备情况表" xfId="593"/>
    <cellStyle name="差_2006年基础数据_病险涵闸" xfId="594"/>
    <cellStyle name="差_2006年基础数据_穿堤建筑物" xfId="595"/>
    <cellStyle name="差_2006年基础数据_当冲当浪" xfId="596"/>
    <cellStyle name="差_2006年基础数据_防汛队伍落实" xfId="597"/>
    <cellStyle name="差_2006年基础数据_防汛抗旱责任制落实 " xfId="598"/>
    <cellStyle name="差_2006年基础数据_防汛通道" xfId="599"/>
    <cellStyle name="差_2006年基础数据_防汛物资统计" xfId="600"/>
    <cellStyle name="差_2006年基础数据_非两水夹堤" xfId="601"/>
    <cellStyle name="差_2006年基础数据_机埠维修" xfId="602"/>
    <cellStyle name="差_2006年基础数据_建设扫尾" xfId="603"/>
    <cellStyle name="差_2006年基础数据_两水夹堤" xfId="604"/>
    <cellStyle name="差_2006年基础数据_清障扫杂" xfId="605"/>
    <cellStyle name="差_2006年基础数据_砂砾石储备" xfId="606"/>
    <cellStyle name="差_2006年基础数据_水库检查" xfId="607"/>
    <cellStyle name="差_2006年基础数据_水库控制运用" xfId="608"/>
    <cellStyle name="差_2006年基础数据_物资储备" xfId="609"/>
    <cellStyle name="差_2006年基础数据_险工险段" xfId="610"/>
    <cellStyle name="差_2006年基础数据_重点病险水库" xfId="611"/>
    <cellStyle name="差_2006年全省财力计算表（中央、决算）" xfId="612"/>
    <cellStyle name="差_2006年全省财力计算表（中央、决算）_2016年市（州）防汛物资储备情况表" xfId="613"/>
    <cellStyle name="差_2006年全省财力计算表（中央、决算）_病险涵闸" xfId="614"/>
    <cellStyle name="差_2006年全省财力计算表（中央、决算）_穿堤建筑物" xfId="615"/>
    <cellStyle name="差_2006年全省财力计算表（中央、决算）_当冲当浪" xfId="616"/>
    <cellStyle name="差_2006年全省财力计算表（中央、决算）_防汛队伍落实" xfId="617"/>
    <cellStyle name="差_2006年全省财力计算表（中央、决算）_防汛抗旱责任制落实 " xfId="618"/>
    <cellStyle name="差_2006年全省财力计算表（中央、决算）_防汛通道" xfId="619"/>
    <cellStyle name="差_2006年全省财力计算表（中央、决算）_防汛物资统计" xfId="620"/>
    <cellStyle name="差_2006年全省财力计算表（中央、决算）_非两水夹堤" xfId="621"/>
    <cellStyle name="差_2006年全省财力计算表（中央、决算）_机埠维修" xfId="622"/>
    <cellStyle name="差_2006年全省财力计算表（中央、决算）_建设扫尾" xfId="623"/>
    <cellStyle name="差_2006年全省财力计算表（中央、决算）_两水夹堤" xfId="624"/>
    <cellStyle name="差_2006年全省财力计算表（中央、决算）_清障扫杂" xfId="625"/>
    <cellStyle name="差_2006年全省财力计算表（中央、决算）_砂砾石储备" xfId="626"/>
    <cellStyle name="差_2006年全省财力计算表（中央、决算）_水库检查" xfId="627"/>
    <cellStyle name="差_2006年全省财力计算表（中央、决算）_水库控制运用" xfId="628"/>
    <cellStyle name="差_2006年全省财力计算表（中央、决算）_物资储备" xfId="629"/>
    <cellStyle name="差_2006年全省财力计算表（中央、决算）_险工险段" xfId="630"/>
    <cellStyle name="差_2006年全省财力计算表（中央、决算）_重点病险水库" xfId="631"/>
    <cellStyle name="差_2006年水利统计指标统计表" xfId="632"/>
    <cellStyle name="差_2006年水利统计指标统计表_2016年市（州）防汛物资储备情况表" xfId="633"/>
    <cellStyle name="差_2006年水利统计指标统计表_病险涵闸" xfId="634"/>
    <cellStyle name="差_2006年水利统计指标统计表_穿堤建筑物" xfId="635"/>
    <cellStyle name="差_2006年水利统计指标统计表_当冲当浪" xfId="636"/>
    <cellStyle name="差_2006年水利统计指标统计表_防汛队伍落实" xfId="637"/>
    <cellStyle name="差_2006年水利统计指标统计表_防汛抗旱责任制落实 " xfId="638"/>
    <cellStyle name="差_2006年水利统计指标统计表_防汛通道" xfId="639"/>
    <cellStyle name="差_2006年水利统计指标统计表_防汛物资统计" xfId="640"/>
    <cellStyle name="差_2006年水利统计指标统计表_非两水夹堤" xfId="641"/>
    <cellStyle name="差_2006年水利统计指标统计表_机埠维修" xfId="642"/>
    <cellStyle name="差_2006年水利统计指标统计表_建设扫尾" xfId="643"/>
    <cellStyle name="差_2006年水利统计指标统计表_两水夹堤" xfId="644"/>
    <cellStyle name="差_2006年水利统计指标统计表_清障扫杂" xfId="645"/>
    <cellStyle name="差_2006年水利统计指标统计表_砂砾石储备" xfId="646"/>
    <cellStyle name="差_2006年水利统计指标统计表_水库检查" xfId="647"/>
    <cellStyle name="差_2006年水利统计指标统计表_水库控制运用" xfId="648"/>
    <cellStyle name="差_2006年水利统计指标统计表_物资储备" xfId="649"/>
    <cellStyle name="差_2006年水利统计指标统计表_险工险段" xfId="650"/>
    <cellStyle name="差_2006年水利统计指标统计表_重点病险水库" xfId="651"/>
    <cellStyle name="差_2006年在职人员情况" xfId="652"/>
    <cellStyle name="差_2006年在职人员情况_2016年市（州）防汛物资储备情况表" xfId="653"/>
    <cellStyle name="差_2006年在职人员情况_病险涵闸" xfId="654"/>
    <cellStyle name="差_2006年在职人员情况_穿堤建筑物" xfId="655"/>
    <cellStyle name="差_2006年在职人员情况_当冲当浪" xfId="656"/>
    <cellStyle name="差_2006年在职人员情况_防汛队伍落实" xfId="657"/>
    <cellStyle name="差_2006年在职人员情况_防汛抗旱责任制落实 " xfId="658"/>
    <cellStyle name="差_2006年在职人员情况_防汛通道" xfId="659"/>
    <cellStyle name="差_2006年在职人员情况_防汛物资统计" xfId="660"/>
    <cellStyle name="差_2006年在职人员情况_非两水夹堤" xfId="661"/>
    <cellStyle name="差_2006年在职人员情况_机埠维修" xfId="662"/>
    <cellStyle name="差_2006年在职人员情况_建设扫尾" xfId="663"/>
    <cellStyle name="差_2006年在职人员情况_两水夹堤" xfId="664"/>
    <cellStyle name="差_2006年在职人员情况_清障扫杂" xfId="665"/>
    <cellStyle name="差_2006年在职人员情况_砂砾石储备" xfId="666"/>
    <cellStyle name="差_2006年在职人员情况_水库检查" xfId="667"/>
    <cellStyle name="差_2006年在职人员情况_水库控制运用" xfId="668"/>
    <cellStyle name="差_2006年在职人员情况_物资储备" xfId="669"/>
    <cellStyle name="差_2006年在职人员情况_险工险段" xfId="670"/>
    <cellStyle name="差_2006年在职人员情况_重点病险水库" xfId="671"/>
    <cellStyle name="差_2007年检察院案件数" xfId="672"/>
    <cellStyle name="差_2007年检察院案件数_2016年市（州）防汛物资储备情况表" xfId="673"/>
    <cellStyle name="差_2007年检察院案件数_病险涵闸" xfId="674"/>
    <cellStyle name="差_2007年检察院案件数_穿堤建筑物" xfId="675"/>
    <cellStyle name="差_2007年检察院案件数_当冲当浪" xfId="676"/>
    <cellStyle name="差_2007年检察院案件数_防汛队伍落实" xfId="677"/>
    <cellStyle name="差_2007年检察院案件数_防汛抗旱责任制落实 " xfId="678"/>
    <cellStyle name="差_2007年检察院案件数_防汛通道" xfId="679"/>
    <cellStyle name="差_2007年检察院案件数_防汛物资统计" xfId="680"/>
    <cellStyle name="差_2007年检察院案件数_非两水夹堤" xfId="681"/>
    <cellStyle name="差_2007年检察院案件数_机埠维修" xfId="682"/>
    <cellStyle name="差_2007年检察院案件数_建设扫尾" xfId="683"/>
    <cellStyle name="差_2007年检察院案件数_两水夹堤" xfId="684"/>
    <cellStyle name="差_2007年检察院案件数_清障扫杂" xfId="685"/>
    <cellStyle name="差_2007年检察院案件数_砂砾石储备" xfId="686"/>
    <cellStyle name="差_2007年检察院案件数_水库检查" xfId="687"/>
    <cellStyle name="差_2007年检察院案件数_水库控制运用" xfId="688"/>
    <cellStyle name="差_2007年检察院案件数_物资储备" xfId="689"/>
    <cellStyle name="差_2007年检察院案件数_险工险段" xfId="690"/>
    <cellStyle name="差_2007年检察院案件数_重点病险水库" xfId="691"/>
    <cellStyle name="差_2007年可用财力" xfId="692"/>
    <cellStyle name="差_2007年可用财力_2016年市（州）防汛物资储备情况表" xfId="693"/>
    <cellStyle name="差_2007年可用财力_病险涵闸" xfId="694"/>
    <cellStyle name="差_2007年可用财力_穿堤建筑物" xfId="695"/>
    <cellStyle name="差_2007年可用财力_当冲当浪" xfId="696"/>
    <cellStyle name="差_2007年可用财力_防汛队伍落实" xfId="697"/>
    <cellStyle name="差_2007年可用财力_防汛抗旱责任制落实 " xfId="698"/>
    <cellStyle name="差_2007年可用财力_防汛通道" xfId="699"/>
    <cellStyle name="差_2007年可用财力_防汛物资统计" xfId="700"/>
    <cellStyle name="差_2007年可用财力_非两水夹堤" xfId="701"/>
    <cellStyle name="差_2007年可用财力_机埠维修" xfId="702"/>
    <cellStyle name="差_2007年可用财力_建设扫尾" xfId="703"/>
    <cellStyle name="差_2007年可用财力_两水夹堤" xfId="704"/>
    <cellStyle name="差_2007年可用财力_清障扫杂" xfId="705"/>
    <cellStyle name="差_2007年可用财力_砂砾石储备" xfId="706"/>
    <cellStyle name="差_2007年可用财力_水库检查" xfId="707"/>
    <cellStyle name="差_2007年可用财力_水库控制运用" xfId="708"/>
    <cellStyle name="差_2007年可用财力_物资储备" xfId="709"/>
    <cellStyle name="差_2007年可用财力_险工险段" xfId="710"/>
    <cellStyle name="差_2007年可用财力_重点病险水库" xfId="711"/>
    <cellStyle name="差_2007年人员分部门统计表" xfId="712"/>
    <cellStyle name="差_2007年人员分部门统计表_2016年市（州）防汛物资储备情况表" xfId="713"/>
    <cellStyle name="差_2007年人员分部门统计表_病险涵闸" xfId="714"/>
    <cellStyle name="差_2007年人员分部门统计表_穿堤建筑物" xfId="715"/>
    <cellStyle name="差_2007年人员分部门统计表_当冲当浪" xfId="716"/>
    <cellStyle name="差_2007年人员分部门统计表_防汛队伍落实" xfId="717"/>
    <cellStyle name="差_2007年人员分部门统计表_防汛抗旱责任制落实 " xfId="718"/>
    <cellStyle name="差_2007年人员分部门统计表_防汛通道" xfId="719"/>
    <cellStyle name="差_2007年人员分部门统计表_防汛物资统计" xfId="720"/>
    <cellStyle name="差_2007年人员分部门统计表_非两水夹堤" xfId="721"/>
    <cellStyle name="差_2007年人员分部门统计表_机埠维修" xfId="722"/>
    <cellStyle name="差_2007年人员分部门统计表_建设扫尾" xfId="723"/>
    <cellStyle name="差_2007年人员分部门统计表_两水夹堤" xfId="724"/>
    <cellStyle name="差_2007年人员分部门统计表_清障扫杂" xfId="725"/>
    <cellStyle name="差_2007年人员分部门统计表_砂砾石储备" xfId="726"/>
    <cellStyle name="差_2007年人员分部门统计表_水库检查" xfId="727"/>
    <cellStyle name="差_2007年人员分部门统计表_水库控制运用" xfId="728"/>
    <cellStyle name="差_2007年人员分部门统计表_物资储备" xfId="729"/>
    <cellStyle name="差_2007年人员分部门统计表_险工险段" xfId="730"/>
    <cellStyle name="差_2007年人员分部门统计表_重点病险水库" xfId="731"/>
    <cellStyle name="差_2007年政法部门业务指标" xfId="732"/>
    <cellStyle name="差_2007年政法部门业务指标_2016年市（州）防汛物资储备情况表" xfId="733"/>
    <cellStyle name="差_2007年政法部门业务指标_病险涵闸" xfId="734"/>
    <cellStyle name="差_2007年政法部门业务指标_穿堤建筑物" xfId="735"/>
    <cellStyle name="差_2007年政法部门业务指标_当冲当浪" xfId="736"/>
    <cellStyle name="差_2007年政法部门业务指标_防汛队伍落实" xfId="737"/>
    <cellStyle name="差_2007年政法部门业务指标_防汛抗旱责任制落实 " xfId="738"/>
    <cellStyle name="差_2007年政法部门业务指标_防汛通道" xfId="739"/>
    <cellStyle name="差_2007年政法部门业务指标_防汛物资统计" xfId="740"/>
    <cellStyle name="差_2007年政法部门业务指标_非两水夹堤" xfId="741"/>
    <cellStyle name="差_2007年政法部门业务指标_机埠维修" xfId="742"/>
    <cellStyle name="差_2007年政法部门业务指标_建设扫尾" xfId="743"/>
    <cellStyle name="差_2007年政法部门业务指标_两水夹堤" xfId="744"/>
    <cellStyle name="差_2007年政法部门业务指标_清障扫杂" xfId="745"/>
    <cellStyle name="差_2007年政法部门业务指标_砂砾石储备" xfId="746"/>
    <cellStyle name="差_2007年政法部门业务指标_水库检查" xfId="747"/>
    <cellStyle name="差_2007年政法部门业务指标_水库控制运用" xfId="748"/>
    <cellStyle name="差_2007年政法部门业务指标_物资储备" xfId="749"/>
    <cellStyle name="差_2007年政法部门业务指标_险工险段" xfId="750"/>
    <cellStyle name="差_2007年政法部门业务指标_重点病险水库" xfId="751"/>
    <cellStyle name="差_2008年县级公安保障标准落实奖励经费分配测算" xfId="752"/>
    <cellStyle name="差_2008年县级公安保障标准落实奖励经费分配测算_2016年市（州）防汛物资储备情况表" xfId="753"/>
    <cellStyle name="差_2008年县级公安保障标准落实奖励经费分配测算_病险涵闸" xfId="754"/>
    <cellStyle name="差_2008年县级公安保障标准落实奖励经费分配测算_穿堤建筑物" xfId="755"/>
    <cellStyle name="差_2008年县级公安保障标准落实奖励经费分配测算_当冲当浪" xfId="756"/>
    <cellStyle name="差_2008年县级公安保障标准落实奖励经费分配测算_防汛队伍落实" xfId="757"/>
    <cellStyle name="差_2008年县级公安保障标准落实奖励经费分配测算_防汛抗旱责任制落实 " xfId="758"/>
    <cellStyle name="差_2008年县级公安保障标准落实奖励经费分配测算_防汛通道" xfId="759"/>
    <cellStyle name="差_2008年县级公安保障标准落实奖励经费分配测算_防汛物资统计" xfId="760"/>
    <cellStyle name="差_2008年县级公安保障标准落实奖励经费分配测算_非两水夹堤" xfId="761"/>
    <cellStyle name="差_2008年县级公安保障标准落实奖励经费分配测算_机埠维修" xfId="762"/>
    <cellStyle name="差_2008年县级公安保障标准落实奖励经费分配测算_建设扫尾" xfId="763"/>
    <cellStyle name="差_2008年县级公安保障标准落实奖励经费分配测算_两水夹堤" xfId="764"/>
    <cellStyle name="差_2008年县级公安保障标准落实奖励经费分配测算_清障扫杂" xfId="765"/>
    <cellStyle name="差_2008年县级公安保障标准落实奖励经费分配测算_砂砾石储备" xfId="766"/>
    <cellStyle name="差_2008年县级公安保障标准落实奖励经费分配测算_水库检查" xfId="767"/>
    <cellStyle name="差_2008年县级公安保障标准落实奖励经费分配测算_水库控制运用" xfId="768"/>
    <cellStyle name="差_2008年县级公安保障标准落实奖励经费分配测算_物资储备" xfId="769"/>
    <cellStyle name="差_2008年县级公安保障标准落实奖励经费分配测算_险工险段" xfId="770"/>
    <cellStyle name="差_2008年县级公安保障标准落实奖励经费分配测算_重点病险水库" xfId="771"/>
    <cellStyle name="差_2008云南省分县市中小学教职工统计表（教育厅提供）" xfId="772"/>
    <cellStyle name="差_2008云南省分县市中小学教职工统计表（教育厅提供）_2016年市（州）防汛物资储备情况表" xfId="773"/>
    <cellStyle name="差_2008云南省分县市中小学教职工统计表（教育厅提供）_病险涵闸" xfId="774"/>
    <cellStyle name="差_2008云南省分县市中小学教职工统计表（教育厅提供）_穿堤建筑物" xfId="775"/>
    <cellStyle name="差_2008云南省分县市中小学教职工统计表（教育厅提供）_当冲当浪" xfId="776"/>
    <cellStyle name="差_2008云南省分县市中小学教职工统计表（教育厅提供）_防汛队伍落实" xfId="777"/>
    <cellStyle name="差_2008云南省分县市中小学教职工统计表（教育厅提供）_防汛抗旱责任制落实 " xfId="778"/>
    <cellStyle name="差_2008云南省分县市中小学教职工统计表（教育厅提供）_防汛通道" xfId="779"/>
    <cellStyle name="差_2008云南省分县市中小学教职工统计表（教育厅提供）_防汛物资统计" xfId="780"/>
    <cellStyle name="差_2008云南省分县市中小学教职工统计表（教育厅提供）_非两水夹堤" xfId="781"/>
    <cellStyle name="差_2008云南省分县市中小学教职工统计表（教育厅提供）_机埠维修" xfId="782"/>
    <cellStyle name="差_2008云南省分县市中小学教职工统计表（教育厅提供）_建设扫尾" xfId="783"/>
    <cellStyle name="差_2008云南省分县市中小学教职工统计表（教育厅提供）_两水夹堤" xfId="784"/>
    <cellStyle name="差_2008云南省分县市中小学教职工统计表（教育厅提供）_清障扫杂" xfId="785"/>
    <cellStyle name="差_2008云南省分县市中小学教职工统计表（教育厅提供）_砂砾石储备" xfId="786"/>
    <cellStyle name="差_2008云南省分县市中小学教职工统计表（教育厅提供）_水库检查" xfId="787"/>
    <cellStyle name="差_2008云南省分县市中小学教职工统计表（教育厅提供）_水库控制运用" xfId="788"/>
    <cellStyle name="差_2008云南省分县市中小学教职工统计表（教育厅提供）_物资储备" xfId="789"/>
    <cellStyle name="差_2008云南省分县市中小学教职工统计表（教育厅提供）_险工险段" xfId="790"/>
    <cellStyle name="差_2008云南省分县市中小学教职工统计表（教育厅提供）_重点病险水库" xfId="791"/>
    <cellStyle name="差_2009年一般性转移支付标准工资" xfId="792"/>
    <cellStyle name="差_2009年一般性转移支付标准工资_~4190974" xfId="793"/>
    <cellStyle name="差_2009年一般性转移支付标准工资_~4190974_2016年市（州）防汛物资储备情况表" xfId="794"/>
    <cellStyle name="差_2009年一般性转移支付标准工资_~4190974_病险涵闸" xfId="795"/>
    <cellStyle name="差_2009年一般性转移支付标准工资_~4190974_穿堤建筑物" xfId="796"/>
    <cellStyle name="差_2009年一般性转移支付标准工资_~4190974_当冲当浪" xfId="797"/>
    <cellStyle name="差_2009年一般性转移支付标准工资_~4190974_防汛队伍落实" xfId="798"/>
    <cellStyle name="差_2009年一般性转移支付标准工资_~4190974_防汛抗旱责任制落实 " xfId="799"/>
    <cellStyle name="差_2009年一般性转移支付标准工资_~4190974_防汛通道" xfId="800"/>
    <cellStyle name="差_2009年一般性转移支付标准工资_~4190974_防汛物资统计" xfId="801"/>
    <cellStyle name="差_2009年一般性转移支付标准工资_~4190974_非两水夹堤" xfId="802"/>
    <cellStyle name="差_2009年一般性转移支付标准工资_~4190974_机埠维修" xfId="803"/>
    <cellStyle name="差_2009年一般性转移支付标准工资_~4190974_建设扫尾" xfId="804"/>
    <cellStyle name="差_2009年一般性转移支付标准工资_~4190974_两水夹堤" xfId="805"/>
    <cellStyle name="差_2009年一般性转移支付标准工资_~4190974_清障扫杂" xfId="806"/>
    <cellStyle name="差_2009年一般性转移支付标准工资_~4190974_砂砾石储备" xfId="807"/>
    <cellStyle name="差_2009年一般性转移支付标准工资_~4190974_水库检查" xfId="808"/>
    <cellStyle name="差_2009年一般性转移支付标准工资_~4190974_水库控制运用" xfId="809"/>
    <cellStyle name="差_2009年一般性转移支付标准工资_~4190974_物资储备" xfId="810"/>
    <cellStyle name="差_2009年一般性转移支付标准工资_~4190974_险工险段" xfId="811"/>
    <cellStyle name="差_2009年一般性转移支付标准工资_~4190974_重点病险水库" xfId="812"/>
    <cellStyle name="差_2009年一般性转移支付标准工资_~5676413" xfId="813"/>
    <cellStyle name="差_2009年一般性转移支付标准工资_~5676413_2016年市（州）防汛物资储备情况表" xfId="814"/>
    <cellStyle name="差_2009年一般性转移支付标准工资_~5676413_病险涵闸" xfId="815"/>
    <cellStyle name="差_2009年一般性转移支付标准工资_~5676413_穿堤建筑物" xfId="816"/>
    <cellStyle name="差_2009年一般性转移支付标准工资_~5676413_当冲当浪" xfId="817"/>
    <cellStyle name="差_2009年一般性转移支付标准工资_~5676413_防汛队伍落实" xfId="818"/>
    <cellStyle name="差_2009年一般性转移支付标准工资_~5676413_防汛抗旱责任制落实 " xfId="819"/>
    <cellStyle name="差_2009年一般性转移支付标准工资_~5676413_防汛通道" xfId="820"/>
    <cellStyle name="差_2009年一般性转移支付标准工资_~5676413_防汛物资统计" xfId="821"/>
    <cellStyle name="差_2009年一般性转移支付标准工资_~5676413_非两水夹堤" xfId="822"/>
    <cellStyle name="差_2009年一般性转移支付标准工资_~5676413_机埠维修" xfId="823"/>
    <cellStyle name="差_2009年一般性转移支付标准工资_~5676413_建设扫尾" xfId="824"/>
    <cellStyle name="差_2009年一般性转移支付标准工资_~5676413_两水夹堤" xfId="825"/>
    <cellStyle name="差_2009年一般性转移支付标准工资_~5676413_清障扫杂" xfId="826"/>
    <cellStyle name="差_2009年一般性转移支付标准工资_~5676413_砂砾石储备" xfId="827"/>
    <cellStyle name="差_2009年一般性转移支付标准工资_~5676413_水库检查" xfId="828"/>
    <cellStyle name="差_2009年一般性转移支付标准工资_~5676413_水库控制运用" xfId="829"/>
    <cellStyle name="差_2009年一般性转移支付标准工资_~5676413_物资储备" xfId="830"/>
    <cellStyle name="差_2009年一般性转移支付标准工资_~5676413_险工险段" xfId="831"/>
    <cellStyle name="差_2009年一般性转移支付标准工资_~5676413_重点病险水库" xfId="832"/>
    <cellStyle name="差_2009年一般性转移支付标准工资_2016年市（州）防汛物资储备情况表" xfId="833"/>
    <cellStyle name="差_2009年一般性转移支付标准工资_病险涵闸" xfId="834"/>
    <cellStyle name="差_2009年一般性转移支付标准工资_不用软件计算9.1不考虑经费管理评价xl" xfId="835"/>
    <cellStyle name="差_2009年一般性转移支付标准工资_不用软件计算9.1不考虑经费管理评价xl_2016年市（州）防汛物资储备情况表" xfId="836"/>
    <cellStyle name="差_2009年一般性转移支付标准工资_不用软件计算9.1不考虑经费管理评价xl_病险涵闸" xfId="837"/>
    <cellStyle name="差_2009年一般性转移支付标准工资_不用软件计算9.1不考虑经费管理评价xl_穿堤建筑物" xfId="838"/>
    <cellStyle name="差_2009年一般性转移支付标准工资_不用软件计算9.1不考虑经费管理评价xl_当冲当浪" xfId="839"/>
    <cellStyle name="差_2009年一般性转移支付标准工资_不用软件计算9.1不考虑经费管理评价xl_防汛队伍落实" xfId="840"/>
    <cellStyle name="差_2009年一般性转移支付标准工资_不用软件计算9.1不考虑经费管理评价xl_防汛抗旱责任制落实 " xfId="841"/>
    <cellStyle name="差_2009年一般性转移支付标准工资_不用软件计算9.1不考虑经费管理评价xl_防汛通道" xfId="842"/>
    <cellStyle name="差_2009年一般性转移支付标准工资_不用软件计算9.1不考虑经费管理评价xl_防汛物资统计" xfId="843"/>
    <cellStyle name="差_2009年一般性转移支付标准工资_不用软件计算9.1不考虑经费管理评价xl_非两水夹堤" xfId="844"/>
    <cellStyle name="差_2009年一般性转移支付标准工资_不用软件计算9.1不考虑经费管理评价xl_机埠维修" xfId="845"/>
    <cellStyle name="差_2009年一般性转移支付标准工资_不用软件计算9.1不考虑经费管理评价xl_建设扫尾" xfId="846"/>
    <cellStyle name="差_2009年一般性转移支付标准工资_不用软件计算9.1不考虑经费管理评价xl_两水夹堤" xfId="847"/>
    <cellStyle name="差_2009年一般性转移支付标准工资_不用软件计算9.1不考虑经费管理评价xl_清障扫杂" xfId="848"/>
    <cellStyle name="差_2009年一般性转移支付标准工资_不用软件计算9.1不考虑经费管理评价xl_砂砾石储备" xfId="849"/>
    <cellStyle name="差_2009年一般性转移支付标准工资_不用软件计算9.1不考虑经费管理评价xl_水库检查" xfId="850"/>
    <cellStyle name="差_2009年一般性转移支付标准工资_不用软件计算9.1不考虑经费管理评价xl_水库控制运用" xfId="851"/>
    <cellStyle name="差_2009年一般性转移支付标准工资_不用软件计算9.1不考虑经费管理评价xl_物资储备" xfId="852"/>
    <cellStyle name="差_2009年一般性转移支付标准工资_不用软件计算9.1不考虑经费管理评价xl_险工险段" xfId="853"/>
    <cellStyle name="差_2009年一般性转移支付标准工资_不用软件计算9.1不考虑经费管理评价xl_重点病险水库" xfId="854"/>
    <cellStyle name="差_2009年一般性转移支付标准工资_穿堤建筑物" xfId="855"/>
    <cellStyle name="差_2009年一般性转移支付标准工资_当冲当浪" xfId="856"/>
    <cellStyle name="差_2009年一般性转移支付标准工资_地方配套按人均增幅控制8.30xl" xfId="857"/>
    <cellStyle name="差_2009年一般性转移支付标准工资_地方配套按人均增幅控制8.30xl_2016年市（州）防汛物资储备情况表" xfId="858"/>
    <cellStyle name="差_2009年一般性转移支付标准工资_地方配套按人均增幅控制8.30xl_病险涵闸" xfId="859"/>
    <cellStyle name="差_2009年一般性转移支付标准工资_地方配套按人均增幅控制8.30xl_穿堤建筑物" xfId="860"/>
    <cellStyle name="差_2009年一般性转移支付标准工资_地方配套按人均增幅控制8.30xl_当冲当浪" xfId="861"/>
    <cellStyle name="差_2009年一般性转移支付标准工资_地方配套按人均增幅控制8.30xl_防汛队伍落实" xfId="862"/>
    <cellStyle name="差_2009年一般性转移支付标准工资_地方配套按人均增幅控制8.30xl_防汛抗旱责任制落实 " xfId="863"/>
    <cellStyle name="差_2009年一般性转移支付标准工资_地方配套按人均增幅控制8.30xl_防汛通道" xfId="864"/>
    <cellStyle name="差_2009年一般性转移支付标准工资_地方配套按人均增幅控制8.30xl_防汛物资统计" xfId="865"/>
    <cellStyle name="差_2009年一般性转移支付标准工资_地方配套按人均增幅控制8.30xl_非两水夹堤" xfId="866"/>
    <cellStyle name="差_2009年一般性转移支付标准工资_地方配套按人均增幅控制8.30xl_机埠维修" xfId="867"/>
    <cellStyle name="差_2009年一般性转移支付标准工资_地方配套按人均增幅控制8.30xl_建设扫尾" xfId="868"/>
    <cellStyle name="差_2009年一般性转移支付标准工资_地方配套按人均增幅控制8.30xl_两水夹堤" xfId="869"/>
    <cellStyle name="差_2009年一般性转移支付标准工资_地方配套按人均增幅控制8.30xl_清障扫杂" xfId="870"/>
    <cellStyle name="差_2009年一般性转移支付标准工资_地方配套按人均增幅控制8.30xl_砂砾石储备" xfId="871"/>
    <cellStyle name="差_2009年一般性转移支付标准工资_地方配套按人均增幅控制8.30xl_水库检查" xfId="872"/>
    <cellStyle name="差_2009年一般性转移支付标准工资_地方配套按人均增幅控制8.30xl_水库控制运用" xfId="873"/>
    <cellStyle name="差_2009年一般性转移支付标准工资_地方配套按人均增幅控制8.30xl_物资储备" xfId="874"/>
    <cellStyle name="差_2009年一般性转移支付标准工资_地方配套按人均增幅控制8.30xl_险工险段" xfId="875"/>
    <cellStyle name="差_2009年一般性转移支付标准工资_地方配套按人均增幅控制8.30xl_重点病险水库" xfId="876"/>
    <cellStyle name="差_2009年一般性转移支付标准工资_地方配套按人均增幅控制8.30一般预算平均增幅、人均可用财力平均增幅两次控制、社会治安系数调整、案件数调整xl" xfId="877"/>
    <cellStyle name="差_2009年一般性转移支付标准工资_地方配套按人均增幅控制8.30一般预算平均增幅、人均可用财力平均增幅两次控制、社会治安系数调整、案件数调整xl_2016年市（州）防汛物资储备情况表" xfId="878"/>
    <cellStyle name="差_2009年一般性转移支付标准工资_地方配套按人均增幅控制8.30一般预算平均增幅、人均可用财力平均增幅两次控制、社会治安系数调整、案件数调整xl_病险涵闸" xfId="879"/>
    <cellStyle name="差_2009年一般性转移支付标准工资_地方配套按人均增幅控制8.30一般预算平均增幅、人均可用财力平均增幅两次控制、社会治安系数调整、案件数调整xl_穿堤建筑物" xfId="880"/>
    <cellStyle name="差_2009年一般性转移支付标准工资_地方配套按人均增幅控制8.30一般预算平均增幅、人均可用财力平均增幅两次控制、社会治安系数调整、案件数调整xl_当冲当浪" xfId="881"/>
    <cellStyle name="差_2009年一般性转移支付标准工资_地方配套按人均增幅控制8.30一般预算平均增幅、人均可用财力平均增幅两次控制、社会治安系数调整、案件数调整xl_防汛队伍落实" xfId="882"/>
    <cellStyle name="差_2009年一般性转移支付标准工资_地方配套按人均增幅控制8.30一般预算平均增幅、人均可用财力平均增幅两次控制、社会治安系数调整、案件数调整xl_防汛抗旱责任制落实 " xfId="883"/>
    <cellStyle name="差_2009年一般性转移支付标准工资_地方配套按人均增幅控制8.30一般预算平均增幅、人均可用财力平均增幅两次控制、社会治安系数调整、案件数调整xl_防汛通道" xfId="884"/>
    <cellStyle name="差_2009年一般性转移支付标准工资_地方配套按人均增幅控制8.30一般预算平均增幅、人均可用财力平均增幅两次控制、社会治安系数调整、案件数调整xl_防汛物资统计" xfId="885"/>
    <cellStyle name="差_2009年一般性转移支付标准工资_地方配套按人均增幅控制8.30一般预算平均增幅、人均可用财力平均增幅两次控制、社会治安系数调整、案件数调整xl_非两水夹堤" xfId="886"/>
    <cellStyle name="差_2009年一般性转移支付标准工资_地方配套按人均增幅控制8.30一般预算平均增幅、人均可用财力平均增幅两次控制、社会治安系数调整、案件数调整xl_机埠维修" xfId="887"/>
    <cellStyle name="差_2009年一般性转移支付标准工资_地方配套按人均增幅控制8.30一般预算平均增幅、人均可用财力平均增幅两次控制、社会治安系数调整、案件数调整xl_建设扫尾" xfId="888"/>
    <cellStyle name="差_2009年一般性转移支付标准工资_地方配套按人均增幅控制8.30一般预算平均增幅、人均可用财力平均增幅两次控制、社会治安系数调整、案件数调整xl_两水夹堤" xfId="889"/>
    <cellStyle name="差_2009年一般性转移支付标准工资_地方配套按人均增幅控制8.30一般预算平均增幅、人均可用财力平均增幅两次控制、社会治安系数调整、案件数调整xl_清障扫杂" xfId="890"/>
    <cellStyle name="差_2009年一般性转移支付标准工资_地方配套按人均增幅控制8.30一般预算平均增幅、人均可用财力平均增幅两次控制、社会治安系数调整、案件数调整xl_砂砾石储备" xfId="891"/>
    <cellStyle name="差_2009年一般性转移支付标准工资_地方配套按人均增幅控制8.30一般预算平均增幅、人均可用财力平均增幅两次控制、社会治安系数调整、案件数调整xl_水库检查" xfId="892"/>
    <cellStyle name="差_2009年一般性转移支付标准工资_地方配套按人均增幅控制8.30一般预算平均增幅、人均可用财力平均增幅两次控制、社会治安系数调整、案件数调整xl_水库控制运用" xfId="893"/>
    <cellStyle name="差_2009年一般性转移支付标准工资_地方配套按人均增幅控制8.30一般预算平均增幅、人均可用财力平均增幅两次控制、社会治安系数调整、案件数调整xl_物资储备" xfId="894"/>
    <cellStyle name="差_2009年一般性转移支付标准工资_地方配套按人均增幅控制8.30一般预算平均增幅、人均可用财力平均增幅两次控制、社会治安系数调整、案件数调整xl_险工险段" xfId="895"/>
    <cellStyle name="差_2009年一般性转移支付标准工资_地方配套按人均增幅控制8.30一般预算平均增幅、人均可用财力平均增幅两次控制、社会治安系数调整、案件数调整xl_重点病险水库" xfId="896"/>
    <cellStyle name="差_2009年一般性转移支付标准工资_地方配套按人均增幅控制8.31（调整结案率后）xl" xfId="897"/>
    <cellStyle name="差_2009年一般性转移支付标准工资_地方配套按人均增幅控制8.31（调整结案率后）xl_2016年市（州）防汛物资储备情况表" xfId="898"/>
    <cellStyle name="差_2009年一般性转移支付标准工资_地方配套按人均增幅控制8.31（调整结案率后）xl_病险涵闸" xfId="899"/>
    <cellStyle name="差_2009年一般性转移支付标准工资_地方配套按人均增幅控制8.31（调整结案率后）xl_穿堤建筑物" xfId="900"/>
    <cellStyle name="差_2009年一般性转移支付标准工资_地方配套按人均增幅控制8.31（调整结案率后）xl_当冲当浪" xfId="901"/>
    <cellStyle name="差_2009年一般性转移支付标准工资_地方配套按人均增幅控制8.31（调整结案率后）xl_防汛队伍落实" xfId="902"/>
    <cellStyle name="差_2009年一般性转移支付标准工资_地方配套按人均增幅控制8.31（调整结案率后）xl_防汛抗旱责任制落实 " xfId="903"/>
    <cellStyle name="差_2009年一般性转移支付标准工资_地方配套按人均增幅控制8.31（调整结案率后）xl_防汛通道" xfId="904"/>
    <cellStyle name="差_2009年一般性转移支付标准工资_地方配套按人均增幅控制8.31（调整结案率后）xl_防汛物资统计" xfId="905"/>
    <cellStyle name="差_2009年一般性转移支付标准工资_地方配套按人均增幅控制8.31（调整结案率后）xl_非两水夹堤" xfId="906"/>
    <cellStyle name="差_2009年一般性转移支付标准工资_地方配套按人均增幅控制8.31（调整结案率后）xl_机埠维修" xfId="907"/>
    <cellStyle name="差_2009年一般性转移支付标准工资_地方配套按人均增幅控制8.31（调整结案率后）xl_建设扫尾" xfId="908"/>
    <cellStyle name="差_2009年一般性转移支付标准工资_地方配套按人均增幅控制8.31（调整结案率后）xl_两水夹堤" xfId="909"/>
    <cellStyle name="差_2009年一般性转移支付标准工资_地方配套按人均增幅控制8.31（调整结案率后）xl_清障扫杂" xfId="910"/>
    <cellStyle name="差_2009年一般性转移支付标准工资_地方配套按人均增幅控制8.31（调整结案率后）xl_砂砾石储备" xfId="911"/>
    <cellStyle name="差_2009年一般性转移支付标准工资_地方配套按人均增幅控制8.31（调整结案率后）xl_水库检查" xfId="912"/>
    <cellStyle name="差_2009年一般性转移支付标准工资_地方配套按人均增幅控制8.31（调整结案率后）xl_水库控制运用" xfId="913"/>
    <cellStyle name="差_2009年一般性转移支付标准工资_地方配套按人均增幅控制8.31（调整结案率后）xl_物资储备" xfId="914"/>
    <cellStyle name="差_2009年一般性转移支付标准工资_地方配套按人均增幅控制8.31（调整结案率后）xl_险工险段" xfId="915"/>
    <cellStyle name="差_2009年一般性转移支付标准工资_地方配套按人均增幅控制8.31（调整结案率后）xl_重点病险水库" xfId="916"/>
    <cellStyle name="差_2009年一般性转移支付标准工资_防汛队伍落实" xfId="917"/>
    <cellStyle name="差_2009年一般性转移支付标准工资_防汛抗旱责任制落实 " xfId="918"/>
    <cellStyle name="差_2009年一般性转移支付标准工资_防汛通道" xfId="919"/>
    <cellStyle name="差_2009年一般性转移支付标准工资_防汛物资统计" xfId="920"/>
    <cellStyle name="差_2009年一般性转移支付标准工资_非两水夹堤" xfId="921"/>
    <cellStyle name="差_2009年一般性转移支付标准工资_机埠维修" xfId="922"/>
    <cellStyle name="差_2009年一般性转移支付标准工资_建设扫尾" xfId="923"/>
    <cellStyle name="差_2009年一般性转移支付标准工资_奖励补助测算5.22测试" xfId="924"/>
    <cellStyle name="差_2009年一般性转移支付标准工资_奖励补助测算5.22测试_2016年市（州）防汛物资储备情况表" xfId="925"/>
    <cellStyle name="差_2009年一般性转移支付标准工资_奖励补助测算5.22测试_病险涵闸" xfId="926"/>
    <cellStyle name="差_2009年一般性转移支付标准工资_奖励补助测算5.22测试_穿堤建筑物" xfId="927"/>
    <cellStyle name="差_2009年一般性转移支付标准工资_奖励补助测算5.22测试_当冲当浪" xfId="928"/>
    <cellStyle name="差_2009年一般性转移支付标准工资_奖励补助测算5.22测试_防汛队伍落实" xfId="929"/>
    <cellStyle name="差_2009年一般性转移支付标准工资_奖励补助测算5.22测试_防汛抗旱责任制落实 " xfId="930"/>
    <cellStyle name="差_2009年一般性转移支付标准工资_奖励补助测算5.22测试_防汛通道" xfId="931"/>
    <cellStyle name="差_2009年一般性转移支付标准工资_奖励补助测算5.22测试_防汛物资统计" xfId="932"/>
    <cellStyle name="差_2009年一般性转移支付标准工资_奖励补助测算5.22测试_非两水夹堤" xfId="933"/>
    <cellStyle name="差_2009年一般性转移支付标准工资_奖励补助测算5.22测试_机埠维修" xfId="934"/>
    <cellStyle name="差_2009年一般性转移支付标准工资_奖励补助测算5.22测试_建设扫尾" xfId="935"/>
    <cellStyle name="差_2009年一般性转移支付标准工资_奖励补助测算5.22测试_两水夹堤" xfId="936"/>
    <cellStyle name="差_2009年一般性转移支付标准工资_奖励补助测算5.22测试_清障扫杂" xfId="937"/>
    <cellStyle name="差_2009年一般性转移支付标准工资_奖励补助测算5.22测试_砂砾石储备" xfId="938"/>
    <cellStyle name="差_2009年一般性转移支付标准工资_奖励补助测算5.22测试_水库检查" xfId="939"/>
    <cellStyle name="差_2009年一般性转移支付标准工资_奖励补助测算5.22测试_水库控制运用" xfId="940"/>
    <cellStyle name="差_2009年一般性转移支付标准工资_奖励补助测算5.22测试_物资储备" xfId="941"/>
    <cellStyle name="差_2009年一般性转移支付标准工资_奖励补助测算5.22测试_险工险段" xfId="942"/>
    <cellStyle name="差_2009年一般性转移支付标准工资_奖励补助测算5.22测试_重点病险水库" xfId="943"/>
    <cellStyle name="差_2009年一般性转移支付标准工资_奖励补助测算5.23新" xfId="944"/>
    <cellStyle name="差_2009年一般性转移支付标准工资_奖励补助测算5.23新_2016年市（州）防汛物资储备情况表" xfId="945"/>
    <cellStyle name="差_2009年一般性转移支付标准工资_奖励补助测算5.23新_病险涵闸" xfId="946"/>
    <cellStyle name="差_2009年一般性转移支付标准工资_奖励补助测算5.23新_穿堤建筑物" xfId="947"/>
    <cellStyle name="差_2009年一般性转移支付标准工资_奖励补助测算5.23新_当冲当浪" xfId="948"/>
    <cellStyle name="差_2009年一般性转移支付标准工资_奖励补助测算5.23新_防汛队伍落实" xfId="949"/>
    <cellStyle name="差_2009年一般性转移支付标准工资_奖励补助测算5.23新_防汛抗旱责任制落实 " xfId="950"/>
    <cellStyle name="差_2009年一般性转移支付标准工资_奖励补助测算5.23新_防汛通道" xfId="951"/>
    <cellStyle name="差_2009年一般性转移支付标准工资_奖励补助测算5.23新_防汛物资统计" xfId="952"/>
    <cellStyle name="差_2009年一般性转移支付标准工资_奖励补助测算5.23新_非两水夹堤" xfId="953"/>
    <cellStyle name="差_2009年一般性转移支付标准工资_奖励补助测算5.23新_机埠维修" xfId="954"/>
    <cellStyle name="差_2009年一般性转移支付标准工资_奖励补助测算5.23新_建设扫尾" xfId="955"/>
    <cellStyle name="差_2009年一般性转移支付标准工资_奖励补助测算5.23新_两水夹堤" xfId="956"/>
    <cellStyle name="差_2009年一般性转移支付标准工资_奖励补助测算5.23新_清障扫杂" xfId="957"/>
    <cellStyle name="差_2009年一般性转移支付标准工资_奖励补助测算5.23新_砂砾石储备" xfId="958"/>
    <cellStyle name="差_2009年一般性转移支付标准工资_奖励补助测算5.23新_水库检查" xfId="959"/>
    <cellStyle name="差_2009年一般性转移支付标准工资_奖励补助测算5.23新_水库控制运用" xfId="960"/>
    <cellStyle name="差_2009年一般性转移支付标准工资_奖励补助测算5.23新_物资储备" xfId="961"/>
    <cellStyle name="差_2009年一般性转移支付标准工资_奖励补助测算5.23新_险工险段" xfId="962"/>
    <cellStyle name="差_2009年一般性转移支付标准工资_奖励补助测算5.23新_重点病险水库" xfId="963"/>
    <cellStyle name="差_2009年一般性转移支付标准工资_奖励补助测算5.24冯铸" xfId="964"/>
    <cellStyle name="差_2009年一般性转移支付标准工资_奖励补助测算5.24冯铸_2016年市（州）防汛物资储备情况表" xfId="965"/>
    <cellStyle name="差_2009年一般性转移支付标准工资_奖励补助测算5.24冯铸_病险涵闸" xfId="966"/>
    <cellStyle name="差_2009年一般性转移支付标准工资_奖励补助测算5.24冯铸_穿堤建筑物" xfId="967"/>
    <cellStyle name="差_2009年一般性转移支付标准工资_奖励补助测算5.24冯铸_当冲当浪" xfId="968"/>
    <cellStyle name="差_2009年一般性转移支付标准工资_奖励补助测算5.24冯铸_防汛队伍落实" xfId="969"/>
    <cellStyle name="差_2009年一般性转移支付标准工资_奖励补助测算5.24冯铸_防汛抗旱责任制落实 " xfId="970"/>
    <cellStyle name="差_2009年一般性转移支付标准工资_奖励补助测算5.24冯铸_防汛通道" xfId="971"/>
    <cellStyle name="差_2009年一般性转移支付标准工资_奖励补助测算5.24冯铸_防汛物资统计" xfId="972"/>
    <cellStyle name="差_2009年一般性转移支付标准工资_奖励补助测算5.24冯铸_非两水夹堤" xfId="973"/>
    <cellStyle name="差_2009年一般性转移支付标准工资_奖励补助测算5.24冯铸_机埠维修" xfId="974"/>
    <cellStyle name="差_2009年一般性转移支付标准工资_奖励补助测算5.24冯铸_建设扫尾" xfId="975"/>
    <cellStyle name="差_2009年一般性转移支付标准工资_奖励补助测算5.24冯铸_两水夹堤" xfId="976"/>
    <cellStyle name="差_2009年一般性转移支付标准工资_奖励补助测算5.24冯铸_清障扫杂" xfId="977"/>
    <cellStyle name="差_2009年一般性转移支付标准工资_奖励补助测算5.24冯铸_砂砾石储备" xfId="978"/>
    <cellStyle name="差_2009年一般性转移支付标准工资_奖励补助测算5.24冯铸_水库检查" xfId="979"/>
    <cellStyle name="差_2009年一般性转移支付标准工资_奖励补助测算5.24冯铸_水库控制运用" xfId="980"/>
    <cellStyle name="差_2009年一般性转移支付标准工资_奖励补助测算5.24冯铸_物资储备" xfId="981"/>
    <cellStyle name="差_2009年一般性转移支付标准工资_奖励补助测算5.24冯铸_险工险段" xfId="982"/>
    <cellStyle name="差_2009年一般性转移支付标准工资_奖励补助测算5.24冯铸_重点病险水库" xfId="983"/>
    <cellStyle name="差_2009年一般性转移支付标准工资_奖励补助测算7.23" xfId="984"/>
    <cellStyle name="差_2009年一般性转移支付标准工资_奖励补助测算7.23_2016年市（州）防汛物资储备情况表" xfId="985"/>
    <cellStyle name="差_2009年一般性转移支付标准工资_奖励补助测算7.23_病险涵闸" xfId="986"/>
    <cellStyle name="差_2009年一般性转移支付标准工资_奖励补助测算7.23_穿堤建筑物" xfId="987"/>
    <cellStyle name="差_2009年一般性转移支付标准工资_奖励补助测算7.23_当冲当浪" xfId="988"/>
    <cellStyle name="差_2009年一般性转移支付标准工资_奖励补助测算7.23_防汛队伍落实" xfId="989"/>
    <cellStyle name="差_2009年一般性转移支付标准工资_奖励补助测算7.23_防汛抗旱责任制落实 " xfId="990"/>
    <cellStyle name="差_2009年一般性转移支付标准工资_奖励补助测算7.23_防汛通道" xfId="991"/>
    <cellStyle name="差_2009年一般性转移支付标准工资_奖励补助测算7.23_防汛物资统计" xfId="992"/>
    <cellStyle name="差_2009年一般性转移支付标准工资_奖励补助测算7.23_非两水夹堤" xfId="993"/>
    <cellStyle name="差_2009年一般性转移支付标准工资_奖励补助测算7.23_机埠维修" xfId="994"/>
    <cellStyle name="差_2009年一般性转移支付标准工资_奖励补助测算7.23_建设扫尾" xfId="995"/>
    <cellStyle name="差_2009年一般性转移支付标准工资_奖励补助测算7.23_两水夹堤" xfId="996"/>
    <cellStyle name="差_2009年一般性转移支付标准工资_奖励补助测算7.23_清障扫杂" xfId="997"/>
    <cellStyle name="差_2009年一般性转移支付标准工资_奖励补助测算7.23_砂砾石储备" xfId="998"/>
    <cellStyle name="差_2009年一般性转移支付标准工资_奖励补助测算7.23_水库检查" xfId="999"/>
    <cellStyle name="差_2009年一般性转移支付标准工资_奖励补助测算7.23_水库控制运用" xfId="1000"/>
    <cellStyle name="差_2009年一般性转移支付标准工资_奖励补助测算7.23_物资储备" xfId="1001"/>
    <cellStyle name="差_2009年一般性转移支付标准工资_奖励补助测算7.23_险工险段" xfId="1002"/>
    <cellStyle name="差_2009年一般性转移支付标准工资_奖励补助测算7.23_重点病险水库" xfId="1003"/>
    <cellStyle name="差_2009年一般性转移支付标准工资_奖励补助测算7.25" xfId="1004"/>
    <cellStyle name="差_2009年一般性转移支付标准工资_奖励补助测算7.25 (version 1) (version 1)" xfId="1005"/>
    <cellStyle name="差_2009年一般性转移支付标准工资_奖励补助测算7.25 (version 1) (version 1)_2016年市（州）防汛物资储备情况表" xfId="1006"/>
    <cellStyle name="差_2009年一般性转移支付标准工资_奖励补助测算7.25 (version 1) (version 1)_病险涵闸" xfId="1007"/>
    <cellStyle name="差_2009年一般性转移支付标准工资_奖励补助测算7.25 (version 1) (version 1)_穿堤建筑物" xfId="1008"/>
    <cellStyle name="差_2009年一般性转移支付标准工资_奖励补助测算7.25 (version 1) (version 1)_当冲当浪" xfId="1009"/>
    <cellStyle name="差_2009年一般性转移支付标准工资_奖励补助测算7.25 (version 1) (version 1)_防汛队伍落实" xfId="1010"/>
    <cellStyle name="差_2009年一般性转移支付标准工资_奖励补助测算7.25 (version 1) (version 1)_防汛抗旱责任制落实 " xfId="1011"/>
    <cellStyle name="差_2009年一般性转移支付标准工资_奖励补助测算7.25 (version 1) (version 1)_防汛通道" xfId="1012"/>
    <cellStyle name="差_2009年一般性转移支付标准工资_奖励补助测算7.25 (version 1) (version 1)_防汛物资统计" xfId="1013"/>
    <cellStyle name="差_2009年一般性转移支付标准工资_奖励补助测算7.25 (version 1) (version 1)_非两水夹堤" xfId="1014"/>
    <cellStyle name="差_2009年一般性转移支付标准工资_奖励补助测算7.25 (version 1) (version 1)_机埠维修" xfId="1015"/>
    <cellStyle name="差_2009年一般性转移支付标准工资_奖励补助测算7.25 (version 1) (version 1)_建设扫尾" xfId="1016"/>
    <cellStyle name="差_2009年一般性转移支付标准工资_奖励补助测算7.25 (version 1) (version 1)_两水夹堤" xfId="1017"/>
    <cellStyle name="差_2009年一般性转移支付标准工资_奖励补助测算7.25 (version 1) (version 1)_清障扫杂" xfId="1018"/>
    <cellStyle name="差_2009年一般性转移支付标准工资_奖励补助测算7.25 (version 1) (version 1)_砂砾石储备" xfId="1019"/>
    <cellStyle name="差_2009年一般性转移支付标准工资_奖励补助测算7.25 (version 1) (version 1)_水库检查" xfId="1020"/>
    <cellStyle name="差_2009年一般性转移支付标准工资_奖励补助测算7.25 (version 1) (version 1)_水库控制运用" xfId="1021"/>
    <cellStyle name="差_2009年一般性转移支付标准工资_奖励补助测算7.25 (version 1) (version 1)_物资储备" xfId="1022"/>
    <cellStyle name="差_2009年一般性转移支付标准工资_奖励补助测算7.25 (version 1) (version 1)_险工险段" xfId="1023"/>
    <cellStyle name="差_2009年一般性转移支付标准工资_奖励补助测算7.25 (version 1) (version 1)_重点病险水库" xfId="1024"/>
    <cellStyle name="差_2009年一般性转移支付标准工资_奖励补助测算7.25_2016年市（州）防汛物资储备情况表" xfId="1025"/>
    <cellStyle name="差_2009年一般性转移支付标准工资_奖励补助测算7.25_病险涵闸" xfId="1026"/>
    <cellStyle name="差_2009年一般性转移支付标准工资_奖励补助测算7.25_穿堤建筑物" xfId="1027"/>
    <cellStyle name="差_2009年一般性转移支付标准工资_奖励补助测算7.25_当冲当浪" xfId="1028"/>
    <cellStyle name="差_2009年一般性转移支付标准工资_奖励补助测算7.25_防汛队伍落实" xfId="1029"/>
    <cellStyle name="差_2009年一般性转移支付标准工资_奖励补助测算7.25_防汛抗旱责任制落实 " xfId="1030"/>
    <cellStyle name="差_2009年一般性转移支付标准工资_奖励补助测算7.25_防汛通道" xfId="1031"/>
    <cellStyle name="差_2009年一般性转移支付标准工资_奖励补助测算7.25_防汛物资统计" xfId="1032"/>
    <cellStyle name="差_2009年一般性转移支付标准工资_奖励补助测算7.25_非两水夹堤" xfId="1033"/>
    <cellStyle name="差_2009年一般性转移支付标准工资_奖励补助测算7.25_机埠维修" xfId="1034"/>
    <cellStyle name="差_2009年一般性转移支付标准工资_奖励补助测算7.25_建设扫尾" xfId="1035"/>
    <cellStyle name="差_2009年一般性转移支付标准工资_奖励补助测算7.25_两水夹堤" xfId="1036"/>
    <cellStyle name="差_2009年一般性转移支付标准工资_奖励补助测算7.25_清障扫杂" xfId="1037"/>
    <cellStyle name="差_2009年一般性转移支付标准工资_奖励补助测算7.25_砂砾石储备" xfId="1038"/>
    <cellStyle name="差_2009年一般性转移支付标准工资_奖励补助测算7.25_水库检查" xfId="1039"/>
    <cellStyle name="差_2009年一般性转移支付标准工资_奖励补助测算7.25_水库控制运用" xfId="1040"/>
    <cellStyle name="差_2009年一般性转移支付标准工资_奖励补助测算7.25_物资储备" xfId="1041"/>
    <cellStyle name="差_2009年一般性转移支付标准工资_奖励补助测算7.25_险工险段" xfId="1042"/>
    <cellStyle name="差_2009年一般性转移支付标准工资_奖励补助测算7.25_重点病险水库" xfId="1043"/>
    <cellStyle name="差_2009年一般性转移支付标准工资_两水夹堤" xfId="1044"/>
    <cellStyle name="差_2009年一般性转移支付标准工资_清障扫杂" xfId="1045"/>
    <cellStyle name="差_2009年一般性转移支付标准工资_砂砾石储备" xfId="1046"/>
    <cellStyle name="差_2009年一般性转移支付标准工资_水库检查" xfId="1047"/>
    <cellStyle name="差_2009年一般性转移支付标准工资_水库控制运用" xfId="1048"/>
    <cellStyle name="差_2009年一般性转移支付标准工资_物资储备" xfId="1049"/>
    <cellStyle name="差_2009年一般性转移支付标准工资_险工险段" xfId="1050"/>
    <cellStyle name="差_2009年一般性转移支付标准工资_重点病险水库" xfId="1051"/>
    <cellStyle name="差_2016年市（州）防汛抢险队伍情况统计表" xfId="1052"/>
    <cellStyle name="差_2016年市（州）防汛物资储备情况表" xfId="1053"/>
    <cellStyle name="差_2016年市（州）抗旱物资储备情况表" xfId="1054"/>
    <cellStyle name="差_530623_2006年县级财政报表附表" xfId="1055"/>
    <cellStyle name="差_530623_2006年县级财政报表附表_防汛队伍落实" xfId="1056"/>
    <cellStyle name="差_530623_2006年县级财政报表附表_防汛抗旱责任制落实 " xfId="1057"/>
    <cellStyle name="差_530623_2006年县级财政报表附表_防汛通道" xfId="1058"/>
    <cellStyle name="差_530623_2006年县级财政报表附表_机埠维修" xfId="1059"/>
    <cellStyle name="差_530623_2006年县级财政报表附表_建设扫尾" xfId="1060"/>
    <cellStyle name="差_530623_2006年县级财政报表附表_清障扫杂" xfId="1061"/>
    <cellStyle name="差_530623_2006年县级财政报表附表_砂砾石储备" xfId="1062"/>
    <cellStyle name="差_530623_2006年县级财政报表附表_水库检查" xfId="1063"/>
    <cellStyle name="差_530623_2006年县级财政报表附表_物资储备" xfId="1064"/>
    <cellStyle name="差_530623_2006年县级财政报表附表_险工险段" xfId="1065"/>
    <cellStyle name="差_530629_2006年县级财政报表附表" xfId="1066"/>
    <cellStyle name="差_530629_2006年县级财政报表附表_2016年市（州）防汛物资储备情况表" xfId="1067"/>
    <cellStyle name="差_530629_2006年县级财政报表附表_病险涵闸" xfId="1068"/>
    <cellStyle name="差_530629_2006年县级财政报表附表_穿堤建筑物" xfId="1069"/>
    <cellStyle name="差_530629_2006年县级财政报表附表_当冲当浪" xfId="1070"/>
    <cellStyle name="差_530629_2006年县级财政报表附表_防汛队伍落实" xfId="1071"/>
    <cellStyle name="差_530629_2006年县级财政报表附表_防汛抗旱责任制落实 " xfId="1072"/>
    <cellStyle name="差_530629_2006年县级财政报表附表_防汛通道" xfId="1073"/>
    <cellStyle name="差_530629_2006年县级财政报表附表_防汛物资统计" xfId="1074"/>
    <cellStyle name="差_530629_2006年县级财政报表附表_非两水夹堤" xfId="1075"/>
    <cellStyle name="差_530629_2006年县级财政报表附表_机埠维修" xfId="1076"/>
    <cellStyle name="差_530629_2006年县级财政报表附表_建设扫尾" xfId="1077"/>
    <cellStyle name="差_530629_2006年县级财政报表附表_两水夹堤" xfId="1078"/>
    <cellStyle name="差_530629_2006年县级财政报表附表_清障扫杂" xfId="1079"/>
    <cellStyle name="差_530629_2006年县级财政报表附表_砂砾石储备" xfId="1080"/>
    <cellStyle name="差_530629_2006年县级财政报表附表_水库检查" xfId="1081"/>
    <cellStyle name="差_530629_2006年县级财政报表附表_水库控制运用" xfId="1082"/>
    <cellStyle name="差_530629_2006年县级财政报表附表_物资储备" xfId="1083"/>
    <cellStyle name="差_530629_2006年县级财政报表附表_险工险段" xfId="1084"/>
    <cellStyle name="差_530629_2006年县级财政报表附表_重点病险水库" xfId="1085"/>
    <cellStyle name="差_5334_2006年迪庆县级财政报表附表" xfId="1086"/>
    <cellStyle name="差_5334_2006年迪庆县级财政报表附表_2016年市（州）防汛物资储备情况表" xfId="1087"/>
    <cellStyle name="差_5334_2006年迪庆县级财政报表附表_病险涵闸" xfId="1088"/>
    <cellStyle name="差_5334_2006年迪庆县级财政报表附表_穿堤建筑物" xfId="1089"/>
    <cellStyle name="差_5334_2006年迪庆县级财政报表附表_当冲当浪" xfId="1090"/>
    <cellStyle name="差_5334_2006年迪庆县级财政报表附表_防汛队伍落实" xfId="1091"/>
    <cellStyle name="差_5334_2006年迪庆县级财政报表附表_防汛抗旱责任制落实 " xfId="1092"/>
    <cellStyle name="差_5334_2006年迪庆县级财政报表附表_防汛通道" xfId="1093"/>
    <cellStyle name="差_5334_2006年迪庆县级财政报表附表_防汛物资统计" xfId="1094"/>
    <cellStyle name="差_5334_2006年迪庆县级财政报表附表_非两水夹堤" xfId="1095"/>
    <cellStyle name="差_5334_2006年迪庆县级财政报表附表_机埠维修" xfId="1096"/>
    <cellStyle name="差_5334_2006年迪庆县级财政报表附表_建设扫尾" xfId="1097"/>
    <cellStyle name="差_5334_2006年迪庆县级财政报表附表_两水夹堤" xfId="1098"/>
    <cellStyle name="差_5334_2006年迪庆县级财政报表附表_清障扫杂" xfId="1099"/>
    <cellStyle name="差_5334_2006年迪庆县级财政报表附表_砂砾石储备" xfId="1100"/>
    <cellStyle name="差_5334_2006年迪庆县级财政报表附表_水库检查" xfId="1101"/>
    <cellStyle name="差_5334_2006年迪庆县级财政报表附表_水库控制运用" xfId="1102"/>
    <cellStyle name="差_5334_2006年迪庆县级财政报表附表_物资储备" xfId="1103"/>
    <cellStyle name="差_5334_2006年迪庆县级财政报表附表_险工险段" xfId="1104"/>
    <cellStyle name="差_5334_2006年迪庆县级财政报表附表_重点病险水库" xfId="1105"/>
    <cellStyle name="差_Book1" xfId="1106"/>
    <cellStyle name="差_Book1_1" xfId="1107"/>
    <cellStyle name="差_Book1_1_2016年市（州）防汛物资储备情况表" xfId="1108"/>
    <cellStyle name="差_Book1_1_病险涵闸" xfId="1109"/>
    <cellStyle name="差_Book1_1_穿堤建筑物" xfId="1110"/>
    <cellStyle name="差_Book1_1_当冲当浪" xfId="1111"/>
    <cellStyle name="差_Book1_1_防汛队伍落实" xfId="1112"/>
    <cellStyle name="差_Book1_1_防汛抗旱责任制落实 " xfId="1113"/>
    <cellStyle name="差_Book1_1_防汛通道" xfId="1114"/>
    <cellStyle name="差_Book1_1_防汛物资统计" xfId="1115"/>
    <cellStyle name="差_Book1_1_非两水夹堤" xfId="1116"/>
    <cellStyle name="差_Book1_1_机埠维修" xfId="1117"/>
    <cellStyle name="差_Book1_1_建设扫尾" xfId="1118"/>
    <cellStyle name="差_Book1_1_两水夹堤" xfId="1119"/>
    <cellStyle name="差_Book1_1_清障扫杂" xfId="1120"/>
    <cellStyle name="差_Book1_1_砂砾石储备" xfId="1121"/>
    <cellStyle name="差_Book1_1_水库检查" xfId="1122"/>
    <cellStyle name="差_Book1_1_水库控制运用" xfId="1123"/>
    <cellStyle name="差_Book1_1_物资储备" xfId="1124"/>
    <cellStyle name="差_Book1_1_险工险段" xfId="1125"/>
    <cellStyle name="差_Book1_1_重点病险水库" xfId="1126"/>
    <cellStyle name="差_Book1_2" xfId="1127"/>
    <cellStyle name="差_Book1_2_2016年市（州）防汛物资储备情况表" xfId="1128"/>
    <cellStyle name="差_Book1_2_病险涵闸" xfId="1129"/>
    <cellStyle name="差_Book1_2_穿堤建筑物" xfId="1130"/>
    <cellStyle name="差_Book1_2_当冲当浪" xfId="1131"/>
    <cellStyle name="差_Book1_2_防汛队伍落实" xfId="1132"/>
    <cellStyle name="差_Book1_2_防汛抗旱责任制落实 " xfId="1133"/>
    <cellStyle name="差_Book1_2_防汛通道" xfId="1134"/>
    <cellStyle name="差_Book1_2_防汛物资统计" xfId="1135"/>
    <cellStyle name="差_Book1_2_非两水夹堤" xfId="1136"/>
    <cellStyle name="差_Book1_2_机埠维修" xfId="1137"/>
    <cellStyle name="差_Book1_2_建设扫尾" xfId="1138"/>
    <cellStyle name="差_Book1_2_两水夹堤" xfId="1139"/>
    <cellStyle name="差_Book1_2_清障扫杂" xfId="1140"/>
    <cellStyle name="差_Book1_2_砂砾石储备" xfId="1141"/>
    <cellStyle name="差_Book1_2_水库检查" xfId="1142"/>
    <cellStyle name="差_Book1_2_水库控制运用" xfId="1143"/>
    <cellStyle name="差_Book1_2_物资储备" xfId="1144"/>
    <cellStyle name="差_Book1_2_险工险段" xfId="1145"/>
    <cellStyle name="差_Book1_2_重点病险水库" xfId="1146"/>
    <cellStyle name="差_Book1_3" xfId="1147"/>
    <cellStyle name="差_Book1_3_防汛队伍落实" xfId="1148"/>
    <cellStyle name="差_Book1_3_防汛抗旱责任制落实 " xfId="1149"/>
    <cellStyle name="差_Book1_3_防汛通道" xfId="1150"/>
    <cellStyle name="差_Book1_3_机埠维修" xfId="1151"/>
    <cellStyle name="差_Book1_3_建设扫尾" xfId="1152"/>
    <cellStyle name="差_Book1_3_清障扫杂" xfId="1153"/>
    <cellStyle name="差_Book1_3_砂砾石储备" xfId="1154"/>
    <cellStyle name="差_Book1_3_水库检查" xfId="1155"/>
    <cellStyle name="差_Book1_3_物资储备" xfId="1156"/>
    <cellStyle name="差_Book1_3_险工险段" xfId="1157"/>
    <cellStyle name="差_Book1_县公司" xfId="1158"/>
    <cellStyle name="差_Book1_县公司_2016年市（州）防汛物资储备情况表" xfId="1159"/>
    <cellStyle name="差_Book1_县公司_病险涵闸" xfId="1160"/>
    <cellStyle name="差_Book1_县公司_穿堤建筑物" xfId="1161"/>
    <cellStyle name="差_Book1_县公司_当冲当浪" xfId="1162"/>
    <cellStyle name="差_Book1_县公司_防汛队伍落实" xfId="1163"/>
    <cellStyle name="差_Book1_县公司_防汛抗旱责任制落实 " xfId="1164"/>
    <cellStyle name="差_Book1_县公司_防汛通道" xfId="1165"/>
    <cellStyle name="差_Book1_县公司_防汛物资统计" xfId="1166"/>
    <cellStyle name="差_Book1_县公司_非两水夹堤" xfId="1167"/>
    <cellStyle name="差_Book1_县公司_机埠维修" xfId="1168"/>
    <cellStyle name="差_Book1_县公司_建设扫尾" xfId="1169"/>
    <cellStyle name="差_Book1_县公司_两水夹堤" xfId="1170"/>
    <cellStyle name="差_Book1_县公司_清障扫杂" xfId="1171"/>
    <cellStyle name="差_Book1_县公司_砂砾石储备" xfId="1172"/>
    <cellStyle name="差_Book1_县公司_水库检查" xfId="1173"/>
    <cellStyle name="差_Book1_县公司_水库控制运用" xfId="1174"/>
    <cellStyle name="差_Book1_县公司_物资储备" xfId="1175"/>
    <cellStyle name="差_Book1_县公司_险工险段" xfId="1176"/>
    <cellStyle name="差_Book1_县公司_重点病险水库" xfId="1177"/>
    <cellStyle name="差_Book1_银行账户情况表_2010年12月" xfId="1178"/>
    <cellStyle name="差_Book1_银行账户情况表_2010年12月_2016年市（州）防汛物资储备情况表" xfId="1179"/>
    <cellStyle name="差_Book1_银行账户情况表_2010年12月_病险涵闸" xfId="1180"/>
    <cellStyle name="差_Book1_银行账户情况表_2010年12月_穿堤建筑物" xfId="1181"/>
    <cellStyle name="差_Book1_银行账户情况表_2010年12月_当冲当浪" xfId="1182"/>
    <cellStyle name="差_Book1_银行账户情况表_2010年12月_防汛队伍落实" xfId="1183"/>
    <cellStyle name="差_Book1_银行账户情况表_2010年12月_防汛抗旱责任制落实 " xfId="1184"/>
    <cellStyle name="差_Book1_银行账户情况表_2010年12月_防汛通道" xfId="1185"/>
    <cellStyle name="差_Book1_银行账户情况表_2010年12月_防汛物资统计" xfId="1186"/>
    <cellStyle name="差_Book1_银行账户情况表_2010年12月_非两水夹堤" xfId="1187"/>
    <cellStyle name="差_Book1_银行账户情况表_2010年12月_机埠维修" xfId="1188"/>
    <cellStyle name="差_Book1_银行账户情况表_2010年12月_建设扫尾" xfId="1189"/>
    <cellStyle name="差_Book1_银行账户情况表_2010年12月_两水夹堤" xfId="1190"/>
    <cellStyle name="差_Book1_银行账户情况表_2010年12月_清障扫杂" xfId="1191"/>
    <cellStyle name="差_Book1_银行账户情况表_2010年12月_砂砾石储备" xfId="1192"/>
    <cellStyle name="差_Book1_银行账户情况表_2010年12月_水库检查" xfId="1193"/>
    <cellStyle name="差_Book1_银行账户情况表_2010年12月_水库控制运用" xfId="1194"/>
    <cellStyle name="差_Book1_银行账户情况表_2010年12月_物资储备" xfId="1195"/>
    <cellStyle name="差_Book1_银行账户情况表_2010年12月_险工险段" xfId="1196"/>
    <cellStyle name="差_Book1_银行账户情况表_2010年12月_重点病险水库" xfId="1197"/>
    <cellStyle name="差_Book2" xfId="1198"/>
    <cellStyle name="差_Book2_2016年市（州）防汛物资储备情况表" xfId="1199"/>
    <cellStyle name="差_Book2_病险涵闸" xfId="1200"/>
    <cellStyle name="差_Book2_穿堤建筑物" xfId="1201"/>
    <cellStyle name="差_Book2_当冲当浪" xfId="1202"/>
    <cellStyle name="差_Book2_防汛队伍落实" xfId="1203"/>
    <cellStyle name="差_Book2_防汛抗旱责任制落实 " xfId="1204"/>
    <cellStyle name="差_Book2_防汛通道" xfId="1205"/>
    <cellStyle name="差_Book2_防汛物资统计" xfId="1206"/>
    <cellStyle name="差_Book2_非两水夹堤" xfId="1207"/>
    <cellStyle name="差_Book2_机埠维修" xfId="1208"/>
    <cellStyle name="差_Book2_建设扫尾" xfId="1209"/>
    <cellStyle name="差_Book2_两水夹堤" xfId="1210"/>
    <cellStyle name="差_Book2_清障扫杂" xfId="1211"/>
    <cellStyle name="差_Book2_砂砾石储备" xfId="1212"/>
    <cellStyle name="差_Book2_水库检查" xfId="1213"/>
    <cellStyle name="差_Book2_水库控制运用" xfId="1214"/>
    <cellStyle name="差_Book2_物资储备" xfId="1215"/>
    <cellStyle name="差_Book2_险工险段" xfId="1216"/>
    <cellStyle name="差_Book2_重点病险水库" xfId="1217"/>
    <cellStyle name="差_M01-2(州市补助收入)" xfId="1218"/>
    <cellStyle name="差_M01-2(州市补助收入)_2016年市（州）防汛物资储备情况表" xfId="1219"/>
    <cellStyle name="差_M01-2(州市补助收入)_病险涵闸" xfId="1220"/>
    <cellStyle name="差_M01-2(州市补助收入)_穿堤建筑物" xfId="1221"/>
    <cellStyle name="差_M01-2(州市补助收入)_当冲当浪" xfId="1222"/>
    <cellStyle name="差_M01-2(州市补助收入)_防汛队伍落实" xfId="1223"/>
    <cellStyle name="差_M01-2(州市补助收入)_防汛抗旱责任制落实 " xfId="1224"/>
    <cellStyle name="差_M01-2(州市补助收入)_防汛通道" xfId="1225"/>
    <cellStyle name="差_M01-2(州市补助收入)_防汛物资统计" xfId="1226"/>
    <cellStyle name="差_M01-2(州市补助收入)_非两水夹堤" xfId="1227"/>
    <cellStyle name="差_M01-2(州市补助收入)_机埠维修" xfId="1228"/>
    <cellStyle name="差_M01-2(州市补助收入)_建设扫尾" xfId="1229"/>
    <cellStyle name="差_M01-2(州市补助收入)_两水夹堤" xfId="1230"/>
    <cellStyle name="差_M01-2(州市补助收入)_清障扫杂" xfId="1231"/>
    <cellStyle name="差_M01-2(州市补助收入)_砂砾石储备" xfId="1232"/>
    <cellStyle name="差_M01-2(州市补助收入)_水库检查" xfId="1233"/>
    <cellStyle name="差_M01-2(州市补助收入)_水库控制运用" xfId="1234"/>
    <cellStyle name="差_M01-2(州市补助收入)_物资储备" xfId="1235"/>
    <cellStyle name="差_M01-2(州市补助收入)_险工险段" xfId="1236"/>
    <cellStyle name="差_M01-2(州市补助收入)_重点病险水库" xfId="1237"/>
    <cellStyle name="差_M03" xfId="1238"/>
    <cellStyle name="差_M03_2016年市（州）防汛物资储备情况表" xfId="1239"/>
    <cellStyle name="差_M03_病险涵闸" xfId="1240"/>
    <cellStyle name="差_M03_穿堤建筑物" xfId="1241"/>
    <cellStyle name="差_M03_当冲当浪" xfId="1242"/>
    <cellStyle name="差_M03_防汛队伍落实" xfId="1243"/>
    <cellStyle name="差_M03_防汛抗旱责任制落实 " xfId="1244"/>
    <cellStyle name="差_M03_防汛通道" xfId="1245"/>
    <cellStyle name="差_M03_防汛物资统计" xfId="1246"/>
    <cellStyle name="差_M03_非两水夹堤" xfId="1247"/>
    <cellStyle name="差_M03_机埠维修" xfId="1248"/>
    <cellStyle name="差_M03_建设扫尾" xfId="1249"/>
    <cellStyle name="差_M03_两水夹堤" xfId="1250"/>
    <cellStyle name="差_M03_清障扫杂" xfId="1251"/>
    <cellStyle name="差_M03_砂砾石储备" xfId="1252"/>
    <cellStyle name="差_M03_水库检查" xfId="1253"/>
    <cellStyle name="差_M03_水库控制运用" xfId="1254"/>
    <cellStyle name="差_M03_物资储备" xfId="1255"/>
    <cellStyle name="差_M03_险工险段" xfId="1256"/>
    <cellStyle name="差_M03_重点病险水库" xfId="1257"/>
    <cellStyle name="差_病险涵闸" xfId="1258"/>
    <cellStyle name="差_不用软件计算9.1不考虑经费管理评价xl" xfId="1259"/>
    <cellStyle name="差_不用软件计算9.1不考虑经费管理评价xl_2016年市（州）防汛物资储备情况表" xfId="1260"/>
    <cellStyle name="差_不用软件计算9.1不考虑经费管理评价xl_病险涵闸" xfId="1261"/>
    <cellStyle name="差_不用软件计算9.1不考虑经费管理评价xl_穿堤建筑物" xfId="1262"/>
    <cellStyle name="差_不用软件计算9.1不考虑经费管理评价xl_当冲当浪" xfId="1263"/>
    <cellStyle name="差_不用软件计算9.1不考虑经费管理评价xl_防汛队伍落实" xfId="1264"/>
    <cellStyle name="差_不用软件计算9.1不考虑经费管理评价xl_防汛抗旱责任制落实 " xfId="1265"/>
    <cellStyle name="差_不用软件计算9.1不考虑经费管理评价xl_防汛通道" xfId="1266"/>
    <cellStyle name="差_不用软件计算9.1不考虑经费管理评价xl_防汛物资统计" xfId="1267"/>
    <cellStyle name="差_不用软件计算9.1不考虑经费管理评价xl_非两水夹堤" xfId="1268"/>
    <cellStyle name="差_不用软件计算9.1不考虑经费管理评价xl_机埠维修" xfId="1269"/>
    <cellStyle name="差_不用软件计算9.1不考虑经费管理评价xl_建设扫尾" xfId="1270"/>
    <cellStyle name="差_不用软件计算9.1不考虑经费管理评价xl_两水夹堤" xfId="1271"/>
    <cellStyle name="差_不用软件计算9.1不考虑经费管理评价xl_清障扫杂" xfId="1272"/>
    <cellStyle name="差_不用软件计算9.1不考虑经费管理评价xl_砂砾石储备" xfId="1273"/>
    <cellStyle name="差_不用软件计算9.1不考虑经费管理评价xl_水库检查" xfId="1274"/>
    <cellStyle name="差_不用软件计算9.1不考虑经费管理评价xl_水库控制运用" xfId="1275"/>
    <cellStyle name="差_不用软件计算9.1不考虑经费管理评价xl_物资储备" xfId="1276"/>
    <cellStyle name="差_不用软件计算9.1不考虑经费管理评价xl_险工险段" xfId="1277"/>
    <cellStyle name="差_不用软件计算9.1不考虑经费管理评价xl_重点病险水库" xfId="1278"/>
    <cellStyle name="差_财政供养人员" xfId="1279"/>
    <cellStyle name="差_财政供养人员_2016年市（州）防汛物资储备情况表" xfId="1280"/>
    <cellStyle name="差_财政供养人员_病险涵闸" xfId="1281"/>
    <cellStyle name="差_财政供养人员_穿堤建筑物" xfId="1282"/>
    <cellStyle name="差_财政供养人员_当冲当浪" xfId="1283"/>
    <cellStyle name="差_财政供养人员_防汛队伍落实" xfId="1284"/>
    <cellStyle name="差_财政供养人员_防汛抗旱责任制落实 " xfId="1285"/>
    <cellStyle name="差_财政供养人员_防汛通道" xfId="1286"/>
    <cellStyle name="差_财政供养人员_防汛物资统计" xfId="1287"/>
    <cellStyle name="差_财政供养人员_非两水夹堤" xfId="1288"/>
    <cellStyle name="差_财政供养人员_机埠维修" xfId="1289"/>
    <cellStyle name="差_财政供养人员_建设扫尾" xfId="1290"/>
    <cellStyle name="差_财政供养人员_两水夹堤" xfId="1291"/>
    <cellStyle name="差_财政供养人员_清障扫杂" xfId="1292"/>
    <cellStyle name="差_财政供养人员_砂砾石储备" xfId="1293"/>
    <cellStyle name="差_财政供养人员_水库检查" xfId="1294"/>
    <cellStyle name="差_财政供养人员_水库控制运用" xfId="1295"/>
    <cellStyle name="差_财政供养人员_物资储备" xfId="1296"/>
    <cellStyle name="差_财政供养人员_险工险段" xfId="1297"/>
    <cellStyle name="差_财政供养人员_重点病险水库" xfId="1298"/>
    <cellStyle name="差_财政支出对上级的依赖程度" xfId="1299"/>
    <cellStyle name="差_财政支出对上级的依赖程度_2016年市（州）防汛物资储备情况表" xfId="1300"/>
    <cellStyle name="差_财政支出对上级的依赖程度_病险涵闸" xfId="1301"/>
    <cellStyle name="差_财政支出对上级的依赖程度_穿堤建筑物" xfId="1302"/>
    <cellStyle name="差_财政支出对上级的依赖程度_当冲当浪" xfId="1303"/>
    <cellStyle name="差_财政支出对上级的依赖程度_防汛队伍落实" xfId="1304"/>
    <cellStyle name="差_财政支出对上级的依赖程度_防汛抗旱责任制落实 " xfId="1305"/>
    <cellStyle name="差_财政支出对上级的依赖程度_防汛通道" xfId="1306"/>
    <cellStyle name="差_财政支出对上级的依赖程度_防汛物资统计" xfId="1307"/>
    <cellStyle name="差_财政支出对上级的依赖程度_非两水夹堤" xfId="1308"/>
    <cellStyle name="差_财政支出对上级的依赖程度_机埠维修" xfId="1309"/>
    <cellStyle name="差_财政支出对上级的依赖程度_建设扫尾" xfId="1310"/>
    <cellStyle name="差_财政支出对上级的依赖程度_两水夹堤" xfId="1311"/>
    <cellStyle name="差_财政支出对上级的依赖程度_清障扫杂" xfId="1312"/>
    <cellStyle name="差_财政支出对上级的依赖程度_砂砾石储备" xfId="1313"/>
    <cellStyle name="差_财政支出对上级的依赖程度_水库检查" xfId="1314"/>
    <cellStyle name="差_财政支出对上级的依赖程度_水库控制运用" xfId="1315"/>
    <cellStyle name="差_财政支出对上级的依赖程度_物资储备" xfId="1316"/>
    <cellStyle name="差_财政支出对上级的依赖程度_险工险段" xfId="1317"/>
    <cellStyle name="差_财政支出对上级的依赖程度_重点病险水库" xfId="1318"/>
    <cellStyle name="差_城建部门" xfId="1319"/>
    <cellStyle name="差_城建部门_2016年市（州）防汛物资储备情况表" xfId="1320"/>
    <cellStyle name="差_城建部门_病险涵闸" xfId="1321"/>
    <cellStyle name="差_城建部门_穿堤建筑物" xfId="1322"/>
    <cellStyle name="差_城建部门_当冲当浪" xfId="1323"/>
    <cellStyle name="差_城建部门_防汛队伍落实" xfId="1324"/>
    <cellStyle name="差_城建部门_防汛抗旱责任制落实 " xfId="1325"/>
    <cellStyle name="差_城建部门_防汛通道" xfId="1326"/>
    <cellStyle name="差_城建部门_防汛物资统计" xfId="1327"/>
    <cellStyle name="差_城建部门_非两水夹堤" xfId="1328"/>
    <cellStyle name="差_城建部门_机埠维修" xfId="1329"/>
    <cellStyle name="差_城建部门_建设扫尾" xfId="1330"/>
    <cellStyle name="差_城建部门_两水夹堤" xfId="1331"/>
    <cellStyle name="差_城建部门_清障扫杂" xfId="1332"/>
    <cellStyle name="差_城建部门_砂砾石储备" xfId="1333"/>
    <cellStyle name="差_城建部门_水库检查" xfId="1334"/>
    <cellStyle name="差_城建部门_水库控制运用" xfId="1335"/>
    <cellStyle name="差_城建部门_物资储备" xfId="1336"/>
    <cellStyle name="差_城建部门_险工险段" xfId="1337"/>
    <cellStyle name="差_城建部门_重点病险水库" xfId="1338"/>
    <cellStyle name="差_穿堤建筑物" xfId="1339"/>
    <cellStyle name="差_当冲当浪" xfId="1340"/>
    <cellStyle name="差_地方配套按人均增幅控制8.30xl" xfId="1341"/>
    <cellStyle name="差_地方配套按人均增幅控制8.30xl_2016年市（州）防汛物资储备情况表" xfId="1342"/>
    <cellStyle name="差_地方配套按人均增幅控制8.30xl_病险涵闸" xfId="1343"/>
    <cellStyle name="差_地方配套按人均增幅控制8.30xl_穿堤建筑物" xfId="1344"/>
    <cellStyle name="差_地方配套按人均增幅控制8.30xl_当冲当浪" xfId="1345"/>
    <cellStyle name="差_地方配套按人均增幅控制8.30xl_防汛队伍落实" xfId="1346"/>
    <cellStyle name="差_地方配套按人均增幅控制8.30xl_防汛抗旱责任制落实 " xfId="1347"/>
    <cellStyle name="差_地方配套按人均增幅控制8.30xl_防汛通道" xfId="1348"/>
    <cellStyle name="差_地方配套按人均增幅控制8.30xl_防汛物资统计" xfId="1349"/>
    <cellStyle name="差_地方配套按人均增幅控制8.30xl_非两水夹堤" xfId="1350"/>
    <cellStyle name="差_地方配套按人均增幅控制8.30xl_机埠维修" xfId="1351"/>
    <cellStyle name="差_地方配套按人均增幅控制8.30xl_建设扫尾" xfId="1352"/>
    <cellStyle name="差_地方配套按人均增幅控制8.30xl_两水夹堤" xfId="1353"/>
    <cellStyle name="差_地方配套按人均增幅控制8.30xl_清障扫杂" xfId="1354"/>
    <cellStyle name="差_地方配套按人均增幅控制8.30xl_砂砾石储备" xfId="1355"/>
    <cellStyle name="差_地方配套按人均增幅控制8.30xl_水库检查" xfId="1356"/>
    <cellStyle name="差_地方配套按人均增幅控制8.30xl_水库控制运用" xfId="1357"/>
    <cellStyle name="差_地方配套按人均增幅控制8.30xl_物资储备" xfId="1358"/>
    <cellStyle name="差_地方配套按人均增幅控制8.30xl_险工险段" xfId="1359"/>
    <cellStyle name="差_地方配套按人均增幅控制8.30xl_重点病险水库" xfId="1360"/>
    <cellStyle name="差_地方配套按人均增幅控制8.30一般预算平均增幅、人均可用财力平均增幅两次控制、社会治安系数调整、案件数调整xl" xfId="1361"/>
    <cellStyle name="差_地方配套按人均增幅控制8.30一般预算平均增幅、人均可用财力平均增幅两次控制、社会治安系数调整、案件数调整xl_2016年市（州）防汛物资储备情况表" xfId="1362"/>
    <cellStyle name="差_地方配套按人均增幅控制8.30一般预算平均增幅、人均可用财力平均增幅两次控制、社会治安系数调整、案件数调整xl_病险涵闸" xfId="1363"/>
    <cellStyle name="差_地方配套按人均增幅控制8.30一般预算平均增幅、人均可用财力平均增幅两次控制、社会治安系数调整、案件数调整xl_穿堤建筑物" xfId="1364"/>
    <cellStyle name="差_地方配套按人均增幅控制8.30一般预算平均增幅、人均可用财力平均增幅两次控制、社会治安系数调整、案件数调整xl_当冲当浪" xfId="1365"/>
    <cellStyle name="差_地方配套按人均增幅控制8.30一般预算平均增幅、人均可用财力平均增幅两次控制、社会治安系数调整、案件数调整xl_防汛队伍落实" xfId="1366"/>
    <cellStyle name="差_地方配套按人均增幅控制8.30一般预算平均增幅、人均可用财力平均增幅两次控制、社会治安系数调整、案件数调整xl_防汛抗旱责任制落实 " xfId="1367"/>
    <cellStyle name="差_地方配套按人均增幅控制8.30一般预算平均增幅、人均可用财力平均增幅两次控制、社会治安系数调整、案件数调整xl_防汛通道" xfId="1368"/>
    <cellStyle name="差_地方配套按人均增幅控制8.30一般预算平均增幅、人均可用财力平均增幅两次控制、社会治安系数调整、案件数调整xl_防汛物资统计" xfId="1369"/>
    <cellStyle name="差_地方配套按人均增幅控制8.30一般预算平均增幅、人均可用财力平均增幅两次控制、社会治安系数调整、案件数调整xl_非两水夹堤" xfId="1370"/>
    <cellStyle name="差_地方配套按人均增幅控制8.30一般预算平均增幅、人均可用财力平均增幅两次控制、社会治安系数调整、案件数调整xl_机埠维修" xfId="1371"/>
    <cellStyle name="差_地方配套按人均增幅控制8.30一般预算平均增幅、人均可用财力平均增幅两次控制、社会治安系数调整、案件数调整xl_建设扫尾" xfId="1372"/>
    <cellStyle name="差_地方配套按人均增幅控制8.30一般预算平均增幅、人均可用财力平均增幅两次控制、社会治安系数调整、案件数调整xl_两水夹堤" xfId="1373"/>
    <cellStyle name="差_地方配套按人均增幅控制8.30一般预算平均增幅、人均可用财力平均增幅两次控制、社会治安系数调整、案件数调整xl_清障扫杂" xfId="1374"/>
    <cellStyle name="差_地方配套按人均增幅控制8.30一般预算平均增幅、人均可用财力平均增幅两次控制、社会治安系数调整、案件数调整xl_砂砾石储备" xfId="1375"/>
    <cellStyle name="差_地方配套按人均增幅控制8.30一般预算平均增幅、人均可用财力平均增幅两次控制、社会治安系数调整、案件数调整xl_水库检查" xfId="1376"/>
    <cellStyle name="差_地方配套按人均增幅控制8.30一般预算平均增幅、人均可用财力平均增幅两次控制、社会治安系数调整、案件数调整xl_水库控制运用" xfId="1377"/>
    <cellStyle name="差_地方配套按人均增幅控制8.30一般预算平均增幅、人均可用财力平均增幅两次控制、社会治安系数调整、案件数调整xl_物资储备" xfId="1378"/>
    <cellStyle name="差_地方配套按人均增幅控制8.30一般预算平均增幅、人均可用财力平均增幅两次控制、社会治安系数调整、案件数调整xl_险工险段" xfId="1379"/>
    <cellStyle name="差_地方配套按人均增幅控制8.30一般预算平均增幅、人均可用财力平均增幅两次控制、社会治安系数调整、案件数调整xl_重点病险水库" xfId="1380"/>
    <cellStyle name="差_地方配套按人均增幅控制8.31（调整结案率后）xl" xfId="1381"/>
    <cellStyle name="差_地方配套按人均增幅控制8.31（调整结案率后）xl_2016年市（州）防汛物资储备情况表" xfId="1382"/>
    <cellStyle name="差_地方配套按人均增幅控制8.31（调整结案率后）xl_病险涵闸" xfId="1383"/>
    <cellStyle name="差_地方配套按人均增幅控制8.31（调整结案率后）xl_穿堤建筑物" xfId="1384"/>
    <cellStyle name="差_地方配套按人均增幅控制8.31（调整结案率后）xl_当冲当浪" xfId="1385"/>
    <cellStyle name="差_地方配套按人均增幅控制8.31（调整结案率后）xl_防汛队伍落实" xfId="1386"/>
    <cellStyle name="差_地方配套按人均增幅控制8.31（调整结案率后）xl_防汛抗旱责任制落实 " xfId="1387"/>
    <cellStyle name="差_地方配套按人均增幅控制8.31（调整结案率后）xl_防汛通道" xfId="1388"/>
    <cellStyle name="差_地方配套按人均增幅控制8.31（调整结案率后）xl_防汛物资统计" xfId="1389"/>
    <cellStyle name="差_地方配套按人均增幅控制8.31（调整结案率后）xl_非两水夹堤" xfId="1390"/>
    <cellStyle name="差_地方配套按人均增幅控制8.31（调整结案率后）xl_机埠维修" xfId="1391"/>
    <cellStyle name="差_地方配套按人均增幅控制8.31（调整结案率后）xl_建设扫尾" xfId="1392"/>
    <cellStyle name="差_地方配套按人均增幅控制8.31（调整结案率后）xl_两水夹堤" xfId="1393"/>
    <cellStyle name="差_地方配套按人均增幅控制8.31（调整结案率后）xl_清障扫杂" xfId="1394"/>
    <cellStyle name="差_地方配套按人均增幅控制8.31（调整结案率后）xl_砂砾石储备" xfId="1395"/>
    <cellStyle name="差_地方配套按人均增幅控制8.31（调整结案率后）xl_水库检查" xfId="1396"/>
    <cellStyle name="差_地方配套按人均增幅控制8.31（调整结案率后）xl_水库控制运用" xfId="1397"/>
    <cellStyle name="差_地方配套按人均增幅控制8.31（调整结案率后）xl_物资储备" xfId="1398"/>
    <cellStyle name="差_地方配套按人均增幅控制8.31（调整结案率后）xl_险工险段" xfId="1399"/>
    <cellStyle name="差_地方配套按人均增幅控制8.31（调整结案率后）xl_重点病险水库" xfId="1400"/>
    <cellStyle name="差_第五部分(才淼、饶永宏）" xfId="1401"/>
    <cellStyle name="差_第五部分(才淼、饶永宏）_2016年市（州）防汛物资储备情况表" xfId="1402"/>
    <cellStyle name="差_第五部分(才淼、饶永宏）_病险涵闸" xfId="1403"/>
    <cellStyle name="差_第五部分(才淼、饶永宏）_穿堤建筑物" xfId="1404"/>
    <cellStyle name="差_第五部分(才淼、饶永宏）_当冲当浪" xfId="1405"/>
    <cellStyle name="差_第五部分(才淼、饶永宏）_防汛队伍落实" xfId="1406"/>
    <cellStyle name="差_第五部分(才淼、饶永宏）_防汛抗旱责任制落实 " xfId="1407"/>
    <cellStyle name="差_第五部分(才淼、饶永宏）_防汛通道" xfId="1408"/>
    <cellStyle name="差_第五部分(才淼、饶永宏）_防汛物资统计" xfId="1409"/>
    <cellStyle name="差_第五部分(才淼、饶永宏）_非两水夹堤" xfId="1410"/>
    <cellStyle name="差_第五部分(才淼、饶永宏）_机埠维修" xfId="1411"/>
    <cellStyle name="差_第五部分(才淼、饶永宏）_建设扫尾" xfId="1412"/>
    <cellStyle name="差_第五部分(才淼、饶永宏）_两水夹堤" xfId="1413"/>
    <cellStyle name="差_第五部分(才淼、饶永宏）_清障扫杂" xfId="1414"/>
    <cellStyle name="差_第五部分(才淼、饶永宏）_砂砾石储备" xfId="1415"/>
    <cellStyle name="差_第五部分(才淼、饶永宏）_水库检查" xfId="1416"/>
    <cellStyle name="差_第五部分(才淼、饶永宏）_水库控制运用" xfId="1417"/>
    <cellStyle name="差_第五部分(才淼、饶永宏）_物资储备" xfId="1418"/>
    <cellStyle name="差_第五部分(才淼、饶永宏）_险工险段" xfId="1419"/>
    <cellStyle name="差_第五部分(才淼、饶永宏）_重点病险水库" xfId="1420"/>
    <cellStyle name="差_第一部分：综合全" xfId="1421"/>
    <cellStyle name="差_第一部分：综合全_2016年市（州）防汛物资储备情况表" xfId="1422"/>
    <cellStyle name="差_第一部分：综合全_病险涵闸" xfId="1423"/>
    <cellStyle name="差_第一部分：综合全_穿堤建筑物" xfId="1424"/>
    <cellStyle name="差_第一部分：综合全_当冲当浪" xfId="1425"/>
    <cellStyle name="差_第一部分：综合全_防汛队伍落实" xfId="1426"/>
    <cellStyle name="差_第一部分：综合全_防汛抗旱责任制落实 " xfId="1427"/>
    <cellStyle name="差_第一部分：综合全_防汛通道" xfId="1428"/>
    <cellStyle name="差_第一部分：综合全_防汛物资统计" xfId="1429"/>
    <cellStyle name="差_第一部分：综合全_非两水夹堤" xfId="1430"/>
    <cellStyle name="差_第一部分：综合全_机埠维修" xfId="1431"/>
    <cellStyle name="差_第一部分：综合全_建设扫尾" xfId="1432"/>
    <cellStyle name="差_第一部分：综合全_两水夹堤" xfId="1433"/>
    <cellStyle name="差_第一部分：综合全_清障扫杂" xfId="1434"/>
    <cellStyle name="差_第一部分：综合全_砂砾石储备" xfId="1435"/>
    <cellStyle name="差_第一部分：综合全_水库检查" xfId="1436"/>
    <cellStyle name="差_第一部分：综合全_水库控制运用" xfId="1437"/>
    <cellStyle name="差_第一部分：综合全_物资储备" xfId="1438"/>
    <cellStyle name="差_第一部分：综合全_险工险段" xfId="1439"/>
    <cellStyle name="差_第一部分：综合全_重点病险水库" xfId="1440"/>
    <cellStyle name="差_防汛队伍落实" xfId="1441"/>
    <cellStyle name="差_防汛抗旱责任制落实 " xfId="1442"/>
    <cellStyle name="差_防汛通道" xfId="1443"/>
    <cellStyle name="差_防汛物资统计" xfId="1444"/>
    <cellStyle name="差_防汛物资统计_1" xfId="1445"/>
    <cellStyle name="差_非两水夹堤" xfId="1446"/>
    <cellStyle name="差_高中教师人数（教育厅1.6日提供）" xfId="1447"/>
    <cellStyle name="差_高中教师人数（教育厅1.6日提供）_2016年市（州）防汛物资储备情况表" xfId="1448"/>
    <cellStyle name="差_高中教师人数（教育厅1.6日提供）_病险涵闸" xfId="1449"/>
    <cellStyle name="差_高中教师人数（教育厅1.6日提供）_穿堤建筑物" xfId="1450"/>
    <cellStyle name="差_高中教师人数（教育厅1.6日提供）_当冲当浪" xfId="1451"/>
    <cellStyle name="差_高中教师人数（教育厅1.6日提供）_防汛队伍落实" xfId="1452"/>
    <cellStyle name="差_高中教师人数（教育厅1.6日提供）_防汛抗旱责任制落实 " xfId="1453"/>
    <cellStyle name="差_高中教师人数（教育厅1.6日提供）_防汛通道" xfId="1454"/>
    <cellStyle name="差_高中教师人数（教育厅1.6日提供）_防汛物资统计" xfId="1455"/>
    <cellStyle name="差_高中教师人数（教育厅1.6日提供）_非两水夹堤" xfId="1456"/>
    <cellStyle name="差_高中教师人数（教育厅1.6日提供）_机埠维修" xfId="1457"/>
    <cellStyle name="差_高中教师人数（教育厅1.6日提供）_建设扫尾" xfId="1458"/>
    <cellStyle name="差_高中教师人数（教育厅1.6日提供）_两水夹堤" xfId="1459"/>
    <cellStyle name="差_高中教师人数（教育厅1.6日提供）_清障扫杂" xfId="1460"/>
    <cellStyle name="差_高中教师人数（教育厅1.6日提供）_砂砾石储备" xfId="1461"/>
    <cellStyle name="差_高中教师人数（教育厅1.6日提供）_水库检查" xfId="1462"/>
    <cellStyle name="差_高中教师人数（教育厅1.6日提供）_水库控制运用" xfId="1463"/>
    <cellStyle name="差_高中教师人数（教育厅1.6日提供）_物资储备" xfId="1464"/>
    <cellStyle name="差_高中教师人数（教育厅1.6日提供）_险工险段" xfId="1465"/>
    <cellStyle name="差_高中教师人数（教育厅1.6日提供）_重点病险水库" xfId="1466"/>
    <cellStyle name="差_汇总" xfId="1467"/>
    <cellStyle name="差_汇总_2016年市（州）防汛物资储备情况表" xfId="1468"/>
    <cellStyle name="差_汇总_病险涵闸" xfId="1469"/>
    <cellStyle name="差_汇总_穿堤建筑物" xfId="1470"/>
    <cellStyle name="差_汇总_当冲当浪" xfId="1471"/>
    <cellStyle name="差_汇总_防汛队伍落实" xfId="1472"/>
    <cellStyle name="差_汇总_防汛抗旱责任制落实 " xfId="1473"/>
    <cellStyle name="差_汇总_防汛通道" xfId="1474"/>
    <cellStyle name="差_汇总_防汛物资统计" xfId="1475"/>
    <cellStyle name="差_汇总_非两水夹堤" xfId="1476"/>
    <cellStyle name="差_汇总_机埠维修" xfId="1477"/>
    <cellStyle name="差_汇总_建设扫尾" xfId="1478"/>
    <cellStyle name="差_汇总_两水夹堤" xfId="1479"/>
    <cellStyle name="差_汇总_清障扫杂" xfId="1480"/>
    <cellStyle name="差_汇总_砂砾石储备" xfId="1481"/>
    <cellStyle name="差_汇总_水库检查" xfId="1482"/>
    <cellStyle name="差_汇总_水库控制运用" xfId="1483"/>
    <cellStyle name="差_汇总_物资储备" xfId="1484"/>
    <cellStyle name="差_汇总_险工险段" xfId="1485"/>
    <cellStyle name="差_汇总_重点病险水库" xfId="1486"/>
    <cellStyle name="差_汇总-县级财政报表附表" xfId="1487"/>
    <cellStyle name="差_汇总-县级财政报表附表_防汛队伍落实" xfId="1488"/>
    <cellStyle name="差_汇总-县级财政报表附表_防汛抗旱责任制落实 " xfId="1489"/>
    <cellStyle name="差_汇总-县级财政报表附表_防汛通道" xfId="1490"/>
    <cellStyle name="差_汇总-县级财政报表附表_机埠维修" xfId="1491"/>
    <cellStyle name="差_汇总-县级财政报表附表_建设扫尾" xfId="1492"/>
    <cellStyle name="差_汇总-县级财政报表附表_清障扫杂" xfId="1493"/>
    <cellStyle name="差_汇总-县级财政报表附表_砂砾石储备" xfId="1494"/>
    <cellStyle name="差_汇总-县级财政报表附表_水库检查" xfId="1495"/>
    <cellStyle name="差_汇总-县级财政报表附表_物资储备" xfId="1496"/>
    <cellStyle name="差_汇总-县级财政报表附表_险工险段" xfId="1497"/>
    <cellStyle name="差_机埠维修" xfId="1498"/>
    <cellStyle name="差_基础数据分析" xfId="1499"/>
    <cellStyle name="差_基础数据分析_2016年市（州）防汛物资储备情况表" xfId="1500"/>
    <cellStyle name="差_基础数据分析_病险涵闸" xfId="1501"/>
    <cellStyle name="差_基础数据分析_穿堤建筑物" xfId="1502"/>
    <cellStyle name="差_基础数据分析_当冲当浪" xfId="1503"/>
    <cellStyle name="差_基础数据分析_防汛队伍落实" xfId="1504"/>
    <cellStyle name="差_基础数据分析_防汛抗旱责任制落实 " xfId="1505"/>
    <cellStyle name="差_基础数据分析_防汛通道" xfId="1506"/>
    <cellStyle name="差_基础数据分析_防汛物资统计" xfId="1507"/>
    <cellStyle name="差_基础数据分析_非两水夹堤" xfId="1508"/>
    <cellStyle name="差_基础数据分析_机埠维修" xfId="1509"/>
    <cellStyle name="差_基础数据分析_建设扫尾" xfId="1510"/>
    <cellStyle name="差_基础数据分析_两水夹堤" xfId="1511"/>
    <cellStyle name="差_基础数据分析_清障扫杂" xfId="1512"/>
    <cellStyle name="差_基础数据分析_砂砾石储备" xfId="1513"/>
    <cellStyle name="差_基础数据分析_水库检查" xfId="1514"/>
    <cellStyle name="差_基础数据分析_水库控制运用" xfId="1515"/>
    <cellStyle name="差_基础数据分析_物资储备" xfId="1516"/>
    <cellStyle name="差_基础数据分析_险工险段" xfId="1517"/>
    <cellStyle name="差_基础数据分析_重点病险水库" xfId="1518"/>
    <cellStyle name="差_检验表" xfId="1519"/>
    <cellStyle name="差_检验表（调整后）" xfId="1520"/>
    <cellStyle name="差_检验表（调整后）_2016年市（州）防汛物资储备情况表" xfId="1521"/>
    <cellStyle name="差_检验表（调整后）_病险涵闸" xfId="1522"/>
    <cellStyle name="差_检验表（调整后）_穿堤建筑物" xfId="1523"/>
    <cellStyle name="差_检验表（调整后）_当冲当浪" xfId="1524"/>
    <cellStyle name="差_检验表（调整后）_防汛队伍落实" xfId="1525"/>
    <cellStyle name="差_检验表（调整后）_防汛抗旱责任制落实 " xfId="1526"/>
    <cellStyle name="差_检验表（调整后）_防汛通道" xfId="1527"/>
    <cellStyle name="差_检验表（调整后）_防汛物资统计" xfId="1528"/>
    <cellStyle name="差_检验表（调整后）_非两水夹堤" xfId="1529"/>
    <cellStyle name="差_检验表（调整后）_机埠维修" xfId="1530"/>
    <cellStyle name="差_检验表（调整后）_建设扫尾" xfId="1531"/>
    <cellStyle name="差_检验表（调整后）_两水夹堤" xfId="1532"/>
    <cellStyle name="差_检验表（调整后）_清障扫杂" xfId="1533"/>
    <cellStyle name="差_检验表（调整后）_砂砾石储备" xfId="1534"/>
    <cellStyle name="差_检验表（调整后）_水库检查" xfId="1535"/>
    <cellStyle name="差_检验表（调整后）_水库控制运用" xfId="1536"/>
    <cellStyle name="差_检验表（调整后）_物资储备" xfId="1537"/>
    <cellStyle name="差_检验表（调整后）_险工险段" xfId="1538"/>
    <cellStyle name="差_检验表（调整后）_重点病险水库" xfId="1539"/>
    <cellStyle name="差_检验表_2016年市（州）防汛物资储备情况表" xfId="1540"/>
    <cellStyle name="差_检验表_病险涵闸" xfId="1541"/>
    <cellStyle name="差_检验表_穿堤建筑物" xfId="1542"/>
    <cellStyle name="差_检验表_当冲当浪" xfId="1543"/>
    <cellStyle name="差_检验表_防汛队伍落实" xfId="1544"/>
    <cellStyle name="差_检验表_防汛抗旱责任制落实 " xfId="1545"/>
    <cellStyle name="差_检验表_防汛通道" xfId="1546"/>
    <cellStyle name="差_检验表_防汛物资统计" xfId="1547"/>
    <cellStyle name="差_检验表_非两水夹堤" xfId="1548"/>
    <cellStyle name="差_检验表_机埠维修" xfId="1549"/>
    <cellStyle name="差_检验表_建设扫尾" xfId="1550"/>
    <cellStyle name="差_检验表_两水夹堤" xfId="1551"/>
    <cellStyle name="差_检验表_清障扫杂" xfId="1552"/>
    <cellStyle name="差_检验表_砂砾石储备" xfId="1553"/>
    <cellStyle name="差_检验表_水库检查" xfId="1554"/>
    <cellStyle name="差_检验表_水库控制运用" xfId="1555"/>
    <cellStyle name="差_检验表_物资储备" xfId="1556"/>
    <cellStyle name="差_检验表_险工险段" xfId="1557"/>
    <cellStyle name="差_检验表_重点病险水库" xfId="1558"/>
    <cellStyle name="差_建行" xfId="1559"/>
    <cellStyle name="差_建行_2016年市（州）防汛物资储备情况表" xfId="1560"/>
    <cellStyle name="差_建行_病险涵闸" xfId="1561"/>
    <cellStyle name="差_建行_穿堤建筑物" xfId="1562"/>
    <cellStyle name="差_建行_当冲当浪" xfId="1563"/>
    <cellStyle name="差_建行_防汛队伍落实" xfId="1564"/>
    <cellStyle name="差_建行_防汛抗旱责任制落实 " xfId="1565"/>
    <cellStyle name="差_建行_防汛通道" xfId="1566"/>
    <cellStyle name="差_建行_防汛物资统计" xfId="1567"/>
    <cellStyle name="差_建行_非两水夹堤" xfId="1568"/>
    <cellStyle name="差_建行_机埠维修" xfId="1569"/>
    <cellStyle name="差_建行_建设扫尾" xfId="1570"/>
    <cellStyle name="差_建行_两水夹堤" xfId="1571"/>
    <cellStyle name="差_建行_清障扫杂" xfId="1572"/>
    <cellStyle name="差_建行_砂砾石储备" xfId="1573"/>
    <cellStyle name="差_建行_水库检查" xfId="1574"/>
    <cellStyle name="差_建行_水库控制运用" xfId="1575"/>
    <cellStyle name="差_建行_物资储备" xfId="1576"/>
    <cellStyle name="差_建行_险工险段" xfId="1577"/>
    <cellStyle name="差_建行_重点病险水库" xfId="1578"/>
    <cellStyle name="差_建设扫尾" xfId="1579"/>
    <cellStyle name="差_奖励补助测算5.22测试" xfId="1580"/>
    <cellStyle name="差_奖励补助测算5.22测试_2016年市（州）防汛物资储备情况表" xfId="1581"/>
    <cellStyle name="差_奖励补助测算5.22测试_病险涵闸" xfId="1582"/>
    <cellStyle name="差_奖励补助测算5.22测试_穿堤建筑物" xfId="1583"/>
    <cellStyle name="差_奖励补助测算5.22测试_当冲当浪" xfId="1584"/>
    <cellStyle name="差_奖励补助测算5.22测试_防汛队伍落实" xfId="1585"/>
    <cellStyle name="差_奖励补助测算5.22测试_防汛抗旱责任制落实 " xfId="1586"/>
    <cellStyle name="差_奖励补助测算5.22测试_防汛通道" xfId="1587"/>
    <cellStyle name="差_奖励补助测算5.22测试_防汛物资统计" xfId="1588"/>
    <cellStyle name="差_奖励补助测算5.22测试_非两水夹堤" xfId="1589"/>
    <cellStyle name="差_奖励补助测算5.22测试_机埠维修" xfId="1590"/>
    <cellStyle name="差_奖励补助测算5.22测试_建设扫尾" xfId="1591"/>
    <cellStyle name="差_奖励补助测算5.22测试_两水夹堤" xfId="1592"/>
    <cellStyle name="差_奖励补助测算5.22测试_清障扫杂" xfId="1593"/>
    <cellStyle name="差_奖励补助测算5.22测试_砂砾石储备" xfId="1594"/>
    <cellStyle name="差_奖励补助测算5.22测试_水库检查" xfId="1595"/>
    <cellStyle name="差_奖励补助测算5.22测试_水库控制运用" xfId="1596"/>
    <cellStyle name="差_奖励补助测算5.22测试_物资储备" xfId="1597"/>
    <cellStyle name="差_奖励补助测算5.22测试_险工险段" xfId="1598"/>
    <cellStyle name="差_奖励补助测算5.22测试_重点病险水库" xfId="1599"/>
    <cellStyle name="差_奖励补助测算5.23新" xfId="1600"/>
    <cellStyle name="差_奖励补助测算5.23新_2016年市（州）防汛物资储备情况表" xfId="1601"/>
    <cellStyle name="差_奖励补助测算5.23新_病险涵闸" xfId="1602"/>
    <cellStyle name="差_奖励补助测算5.23新_穿堤建筑物" xfId="1603"/>
    <cellStyle name="差_奖励补助测算5.23新_当冲当浪" xfId="1604"/>
    <cellStyle name="差_奖励补助测算5.23新_防汛队伍落实" xfId="1605"/>
    <cellStyle name="差_奖励补助测算5.23新_防汛抗旱责任制落实 " xfId="1606"/>
    <cellStyle name="差_奖励补助测算5.23新_防汛通道" xfId="1607"/>
    <cellStyle name="差_奖励补助测算5.23新_防汛物资统计" xfId="1608"/>
    <cellStyle name="差_奖励补助测算5.23新_非两水夹堤" xfId="1609"/>
    <cellStyle name="差_奖励补助测算5.23新_机埠维修" xfId="1610"/>
    <cellStyle name="差_奖励补助测算5.23新_建设扫尾" xfId="1611"/>
    <cellStyle name="差_奖励补助测算5.23新_两水夹堤" xfId="1612"/>
    <cellStyle name="差_奖励补助测算5.23新_清障扫杂" xfId="1613"/>
    <cellStyle name="差_奖励补助测算5.23新_砂砾石储备" xfId="1614"/>
    <cellStyle name="差_奖励补助测算5.23新_水库检查" xfId="1615"/>
    <cellStyle name="差_奖励补助测算5.23新_水库控制运用" xfId="1616"/>
    <cellStyle name="差_奖励补助测算5.23新_物资储备" xfId="1617"/>
    <cellStyle name="差_奖励补助测算5.23新_险工险段" xfId="1618"/>
    <cellStyle name="差_奖励补助测算5.23新_重点病险水库" xfId="1619"/>
    <cellStyle name="差_奖励补助测算5.24冯铸" xfId="1620"/>
    <cellStyle name="差_奖励补助测算5.24冯铸_2016年市（州）防汛物资储备情况表" xfId="1621"/>
    <cellStyle name="差_奖励补助测算5.24冯铸_病险涵闸" xfId="1622"/>
    <cellStyle name="差_奖励补助测算5.24冯铸_穿堤建筑物" xfId="1623"/>
    <cellStyle name="差_奖励补助测算5.24冯铸_当冲当浪" xfId="1624"/>
    <cellStyle name="差_奖励补助测算5.24冯铸_防汛队伍落实" xfId="1625"/>
    <cellStyle name="差_奖励补助测算5.24冯铸_防汛抗旱责任制落实 " xfId="1626"/>
    <cellStyle name="差_奖励补助测算5.24冯铸_防汛通道" xfId="1627"/>
    <cellStyle name="差_奖励补助测算5.24冯铸_防汛物资统计" xfId="1628"/>
    <cellStyle name="差_奖励补助测算5.24冯铸_非两水夹堤" xfId="1629"/>
    <cellStyle name="差_奖励补助测算5.24冯铸_机埠维修" xfId="1630"/>
    <cellStyle name="差_奖励补助测算5.24冯铸_建设扫尾" xfId="1631"/>
    <cellStyle name="差_奖励补助测算5.24冯铸_两水夹堤" xfId="1632"/>
    <cellStyle name="差_奖励补助测算5.24冯铸_清障扫杂" xfId="1633"/>
    <cellStyle name="差_奖励补助测算5.24冯铸_砂砾石储备" xfId="1634"/>
    <cellStyle name="差_奖励补助测算5.24冯铸_水库检查" xfId="1635"/>
    <cellStyle name="差_奖励补助测算5.24冯铸_水库控制运用" xfId="1636"/>
    <cellStyle name="差_奖励补助测算5.24冯铸_物资储备" xfId="1637"/>
    <cellStyle name="差_奖励补助测算5.24冯铸_险工险段" xfId="1638"/>
    <cellStyle name="差_奖励补助测算5.24冯铸_重点病险水库" xfId="1639"/>
    <cellStyle name="差_奖励补助测算7.23" xfId="1640"/>
    <cellStyle name="差_奖励补助测算7.23_2016年市（州）防汛物资储备情况表" xfId="1641"/>
    <cellStyle name="差_奖励补助测算7.23_病险涵闸" xfId="1642"/>
    <cellStyle name="差_奖励补助测算7.23_穿堤建筑物" xfId="1643"/>
    <cellStyle name="差_奖励补助测算7.23_当冲当浪" xfId="1644"/>
    <cellStyle name="差_奖励补助测算7.23_防汛队伍落实" xfId="1645"/>
    <cellStyle name="差_奖励补助测算7.23_防汛抗旱责任制落实 " xfId="1646"/>
    <cellStyle name="差_奖励补助测算7.23_防汛通道" xfId="1647"/>
    <cellStyle name="差_奖励补助测算7.23_防汛物资统计" xfId="1648"/>
    <cellStyle name="差_奖励补助测算7.23_非两水夹堤" xfId="1649"/>
    <cellStyle name="差_奖励补助测算7.23_机埠维修" xfId="1650"/>
    <cellStyle name="差_奖励补助测算7.23_建设扫尾" xfId="1651"/>
    <cellStyle name="差_奖励补助测算7.23_两水夹堤" xfId="1652"/>
    <cellStyle name="差_奖励补助测算7.23_清障扫杂" xfId="1653"/>
    <cellStyle name="差_奖励补助测算7.23_砂砾石储备" xfId="1654"/>
    <cellStyle name="差_奖励补助测算7.23_水库检查" xfId="1655"/>
    <cellStyle name="差_奖励补助测算7.23_水库控制运用" xfId="1656"/>
    <cellStyle name="差_奖励补助测算7.23_物资储备" xfId="1657"/>
    <cellStyle name="差_奖励补助测算7.23_险工险段" xfId="1658"/>
    <cellStyle name="差_奖励补助测算7.23_重点病险水库" xfId="1659"/>
    <cellStyle name="差_奖励补助测算7.25" xfId="1660"/>
    <cellStyle name="差_奖励补助测算7.25 (version 1) (version 1)" xfId="1661"/>
    <cellStyle name="差_奖励补助测算7.25 (version 1) (version 1)_2016年市（州）防汛物资储备情况表" xfId="1662"/>
    <cellStyle name="差_奖励补助测算7.25 (version 1) (version 1)_病险涵闸" xfId="1663"/>
    <cellStyle name="差_奖励补助测算7.25 (version 1) (version 1)_穿堤建筑物" xfId="1664"/>
    <cellStyle name="差_奖励补助测算7.25 (version 1) (version 1)_当冲当浪" xfId="1665"/>
    <cellStyle name="差_奖励补助测算7.25 (version 1) (version 1)_防汛队伍落实" xfId="1666"/>
    <cellStyle name="差_奖励补助测算7.25 (version 1) (version 1)_防汛抗旱责任制落实 " xfId="1667"/>
    <cellStyle name="差_奖励补助测算7.25 (version 1) (version 1)_防汛通道" xfId="1668"/>
    <cellStyle name="差_奖励补助测算7.25 (version 1) (version 1)_防汛物资统计" xfId="1669"/>
    <cellStyle name="差_奖励补助测算7.25 (version 1) (version 1)_非两水夹堤" xfId="1670"/>
    <cellStyle name="差_奖励补助测算7.25 (version 1) (version 1)_机埠维修" xfId="1671"/>
    <cellStyle name="差_奖励补助测算7.25 (version 1) (version 1)_建设扫尾" xfId="1672"/>
    <cellStyle name="差_奖励补助测算7.25 (version 1) (version 1)_两水夹堤" xfId="1673"/>
    <cellStyle name="差_奖励补助测算7.25 (version 1) (version 1)_清障扫杂" xfId="1674"/>
    <cellStyle name="差_奖励补助测算7.25 (version 1) (version 1)_砂砾石储备" xfId="1675"/>
    <cellStyle name="差_奖励补助测算7.25 (version 1) (version 1)_水库检查" xfId="1676"/>
    <cellStyle name="差_奖励补助测算7.25 (version 1) (version 1)_水库控制运用" xfId="1677"/>
    <cellStyle name="差_奖励补助测算7.25 (version 1) (version 1)_物资储备" xfId="1678"/>
    <cellStyle name="差_奖励补助测算7.25 (version 1) (version 1)_险工险段" xfId="1679"/>
    <cellStyle name="差_奖励补助测算7.25 (version 1) (version 1)_重点病险水库" xfId="1680"/>
    <cellStyle name="差_奖励补助测算7.25_2016年市（州）防汛物资储备情况表" xfId="1681"/>
    <cellStyle name="差_奖励补助测算7.25_病险涵闸" xfId="1682"/>
    <cellStyle name="差_奖励补助测算7.25_穿堤建筑物" xfId="1683"/>
    <cellStyle name="差_奖励补助测算7.25_当冲当浪" xfId="1684"/>
    <cellStyle name="差_奖励补助测算7.25_防汛队伍落实" xfId="1685"/>
    <cellStyle name="差_奖励补助测算7.25_防汛抗旱责任制落实 " xfId="1686"/>
    <cellStyle name="差_奖励补助测算7.25_防汛通道" xfId="1687"/>
    <cellStyle name="差_奖励补助测算7.25_防汛物资统计" xfId="1688"/>
    <cellStyle name="差_奖励补助测算7.25_非两水夹堤" xfId="1689"/>
    <cellStyle name="差_奖励补助测算7.25_机埠维修" xfId="1690"/>
    <cellStyle name="差_奖励补助测算7.25_建设扫尾" xfId="1691"/>
    <cellStyle name="差_奖励补助测算7.25_两水夹堤" xfId="1692"/>
    <cellStyle name="差_奖励补助测算7.25_清障扫杂" xfId="1693"/>
    <cellStyle name="差_奖励补助测算7.25_砂砾石储备" xfId="1694"/>
    <cellStyle name="差_奖励补助测算7.25_水库检查" xfId="1695"/>
    <cellStyle name="差_奖励补助测算7.25_水库控制运用" xfId="1696"/>
    <cellStyle name="差_奖励补助测算7.25_物资储备" xfId="1697"/>
    <cellStyle name="差_奖励补助测算7.25_险工险段" xfId="1698"/>
    <cellStyle name="差_奖励补助测算7.25_重点病险水库" xfId="1699"/>
    <cellStyle name="差_教师绩效工资测算表（离退休按各地上报数测算）2009年1月1日" xfId="1700"/>
    <cellStyle name="差_教师绩效工资测算表（离退休按各地上报数测算）2009年1月1日_2016年市（州）防汛物资储备情况表" xfId="1701"/>
    <cellStyle name="差_教师绩效工资测算表（离退休按各地上报数测算）2009年1月1日_病险涵闸" xfId="1702"/>
    <cellStyle name="差_教师绩效工资测算表（离退休按各地上报数测算）2009年1月1日_穿堤建筑物" xfId="1703"/>
    <cellStyle name="差_教师绩效工资测算表（离退休按各地上报数测算）2009年1月1日_当冲当浪" xfId="1704"/>
    <cellStyle name="差_教师绩效工资测算表（离退休按各地上报数测算）2009年1月1日_防汛队伍落实" xfId="1705"/>
    <cellStyle name="差_教师绩效工资测算表（离退休按各地上报数测算）2009年1月1日_防汛抗旱责任制落实 " xfId="1706"/>
    <cellStyle name="差_教师绩效工资测算表（离退休按各地上报数测算）2009年1月1日_防汛通道" xfId="1707"/>
    <cellStyle name="差_教师绩效工资测算表（离退休按各地上报数测算）2009年1月1日_防汛物资统计" xfId="1708"/>
    <cellStyle name="差_教师绩效工资测算表（离退休按各地上报数测算）2009年1月1日_非两水夹堤" xfId="1709"/>
    <cellStyle name="差_教师绩效工资测算表（离退休按各地上报数测算）2009年1月1日_机埠维修" xfId="1710"/>
    <cellStyle name="差_教师绩效工资测算表（离退休按各地上报数测算）2009年1月1日_建设扫尾" xfId="1711"/>
    <cellStyle name="差_教师绩效工资测算表（离退休按各地上报数测算）2009年1月1日_两水夹堤" xfId="1712"/>
    <cellStyle name="差_教师绩效工资测算表（离退休按各地上报数测算）2009年1月1日_清障扫杂" xfId="1713"/>
    <cellStyle name="差_教师绩效工资测算表（离退休按各地上报数测算）2009年1月1日_砂砾石储备" xfId="1714"/>
    <cellStyle name="差_教师绩效工资测算表（离退休按各地上报数测算）2009年1月1日_水库检查" xfId="1715"/>
    <cellStyle name="差_教师绩效工资测算表（离退休按各地上报数测算）2009年1月1日_水库控制运用" xfId="1716"/>
    <cellStyle name="差_教师绩效工资测算表（离退休按各地上报数测算）2009年1月1日_物资储备" xfId="1717"/>
    <cellStyle name="差_教师绩效工资测算表（离退休按各地上报数测算）2009年1月1日_险工险段" xfId="1718"/>
    <cellStyle name="差_教师绩效工资测算表（离退休按各地上报数测算）2009年1月1日_重点病险水库" xfId="1719"/>
    <cellStyle name="差_教育厅提供义务教育及高中教师人数（2009年1月6日）" xfId="1720"/>
    <cellStyle name="差_教育厅提供义务教育及高中教师人数（2009年1月6日）_2016年市（州）防汛物资储备情况表" xfId="1721"/>
    <cellStyle name="差_教育厅提供义务教育及高中教师人数（2009年1月6日）_病险涵闸" xfId="1722"/>
    <cellStyle name="差_教育厅提供义务教育及高中教师人数（2009年1月6日）_穿堤建筑物" xfId="1723"/>
    <cellStyle name="差_教育厅提供义务教育及高中教师人数（2009年1月6日）_当冲当浪" xfId="1724"/>
    <cellStyle name="差_教育厅提供义务教育及高中教师人数（2009年1月6日）_防汛队伍落实" xfId="1725"/>
    <cellStyle name="差_教育厅提供义务教育及高中教师人数（2009年1月6日）_防汛抗旱责任制落实 " xfId="1726"/>
    <cellStyle name="差_教育厅提供义务教育及高中教师人数（2009年1月6日）_防汛通道" xfId="1727"/>
    <cellStyle name="差_教育厅提供义务教育及高中教师人数（2009年1月6日）_防汛物资统计" xfId="1728"/>
    <cellStyle name="差_教育厅提供义务教育及高中教师人数（2009年1月6日）_非两水夹堤" xfId="1729"/>
    <cellStyle name="差_教育厅提供义务教育及高中教师人数（2009年1月6日）_机埠维修" xfId="1730"/>
    <cellStyle name="差_教育厅提供义务教育及高中教师人数（2009年1月6日）_建设扫尾" xfId="1731"/>
    <cellStyle name="差_教育厅提供义务教育及高中教师人数（2009年1月6日）_两水夹堤" xfId="1732"/>
    <cellStyle name="差_教育厅提供义务教育及高中教师人数（2009年1月6日）_清障扫杂" xfId="1733"/>
    <cellStyle name="差_教育厅提供义务教育及高中教师人数（2009年1月6日）_砂砾石储备" xfId="1734"/>
    <cellStyle name="差_教育厅提供义务教育及高中教师人数（2009年1月6日）_水库检查" xfId="1735"/>
    <cellStyle name="差_教育厅提供义务教育及高中教师人数（2009年1月6日）_水库控制运用" xfId="1736"/>
    <cellStyle name="差_教育厅提供义务教育及高中教师人数（2009年1月6日）_物资储备" xfId="1737"/>
    <cellStyle name="差_教育厅提供义务教育及高中教师人数（2009年1月6日）_险工险段" xfId="1738"/>
    <cellStyle name="差_教育厅提供义务教育及高中教师人数（2009年1月6日）_重点病险水库" xfId="1739"/>
    <cellStyle name="差_静河乡防汛基础数据表" xfId="1740"/>
    <cellStyle name="差_抗旱物资统计" xfId="1741"/>
    <cellStyle name="差_历年教师人数" xfId="1742"/>
    <cellStyle name="差_历年教师人数_2016年市（州）防汛物资储备情况表" xfId="1743"/>
    <cellStyle name="差_历年教师人数_病险涵闸" xfId="1744"/>
    <cellStyle name="差_历年教师人数_穿堤建筑物" xfId="1745"/>
    <cellStyle name="差_历年教师人数_当冲当浪" xfId="1746"/>
    <cellStyle name="差_历年教师人数_防汛队伍落实" xfId="1747"/>
    <cellStyle name="差_历年教师人数_防汛抗旱责任制落实 " xfId="1748"/>
    <cellStyle name="差_历年教师人数_防汛通道" xfId="1749"/>
    <cellStyle name="差_历年教师人数_防汛物资统计" xfId="1750"/>
    <cellStyle name="差_历年教师人数_非两水夹堤" xfId="1751"/>
    <cellStyle name="差_历年教师人数_机埠维修" xfId="1752"/>
    <cellStyle name="差_历年教师人数_建设扫尾" xfId="1753"/>
    <cellStyle name="差_历年教师人数_两水夹堤" xfId="1754"/>
    <cellStyle name="差_历年教师人数_清障扫杂" xfId="1755"/>
    <cellStyle name="差_历年教师人数_砂砾石储备" xfId="1756"/>
    <cellStyle name="差_历年教师人数_水库检查" xfId="1757"/>
    <cellStyle name="差_历年教师人数_水库控制运用" xfId="1758"/>
    <cellStyle name="差_历年教师人数_物资储备" xfId="1759"/>
    <cellStyle name="差_历年教师人数_险工险段" xfId="1760"/>
    <cellStyle name="差_历年教师人数_重点病险水库" xfId="1761"/>
    <cellStyle name="差_丽江汇总" xfId="1762"/>
    <cellStyle name="差_丽江汇总_2016年市（州）防汛物资储备情况表" xfId="1763"/>
    <cellStyle name="差_丽江汇总_病险涵闸" xfId="1764"/>
    <cellStyle name="差_丽江汇总_穿堤建筑物" xfId="1765"/>
    <cellStyle name="差_丽江汇总_当冲当浪" xfId="1766"/>
    <cellStyle name="差_丽江汇总_防汛队伍落实" xfId="1767"/>
    <cellStyle name="差_丽江汇总_防汛抗旱责任制落实 " xfId="1768"/>
    <cellStyle name="差_丽江汇总_防汛通道" xfId="1769"/>
    <cellStyle name="差_丽江汇总_防汛物资统计" xfId="1770"/>
    <cellStyle name="差_丽江汇总_非两水夹堤" xfId="1771"/>
    <cellStyle name="差_丽江汇总_机埠维修" xfId="1772"/>
    <cellStyle name="差_丽江汇总_建设扫尾" xfId="1773"/>
    <cellStyle name="差_丽江汇总_两水夹堤" xfId="1774"/>
    <cellStyle name="差_丽江汇总_清障扫杂" xfId="1775"/>
    <cellStyle name="差_丽江汇总_砂砾石储备" xfId="1776"/>
    <cellStyle name="差_丽江汇总_水库检查" xfId="1777"/>
    <cellStyle name="差_丽江汇总_水库控制运用" xfId="1778"/>
    <cellStyle name="差_丽江汇总_物资储备" xfId="1779"/>
    <cellStyle name="差_丽江汇总_险工险段" xfId="1780"/>
    <cellStyle name="差_丽江汇总_重点病险水库" xfId="1781"/>
    <cellStyle name="差_两水夹堤" xfId="1782"/>
    <cellStyle name="差_两水夹堤_1" xfId="1783"/>
    <cellStyle name="差_清障扫杂" xfId="1784"/>
    <cellStyle name="差_三季度－表二" xfId="1785"/>
    <cellStyle name="差_三季度－表二_2016年市（州）防汛物资储备情况表" xfId="1786"/>
    <cellStyle name="差_三季度－表二_病险涵闸" xfId="1787"/>
    <cellStyle name="差_三季度－表二_穿堤建筑物" xfId="1788"/>
    <cellStyle name="差_三季度－表二_当冲当浪" xfId="1789"/>
    <cellStyle name="差_三季度－表二_防汛队伍落实" xfId="1790"/>
    <cellStyle name="差_三季度－表二_防汛抗旱责任制落实 " xfId="1791"/>
    <cellStyle name="差_三季度－表二_防汛通道" xfId="1792"/>
    <cellStyle name="差_三季度－表二_防汛物资统计" xfId="1793"/>
    <cellStyle name="差_三季度－表二_非两水夹堤" xfId="1794"/>
    <cellStyle name="差_三季度－表二_机埠维修" xfId="1795"/>
    <cellStyle name="差_三季度－表二_建设扫尾" xfId="1796"/>
    <cellStyle name="差_三季度－表二_两水夹堤" xfId="1797"/>
    <cellStyle name="差_三季度－表二_清障扫杂" xfId="1798"/>
    <cellStyle name="差_三季度－表二_砂砾石储备" xfId="1799"/>
    <cellStyle name="差_三季度－表二_水库检查" xfId="1800"/>
    <cellStyle name="差_三季度－表二_水库控制运用" xfId="1801"/>
    <cellStyle name="差_三季度－表二_物资储备" xfId="1802"/>
    <cellStyle name="差_三季度－表二_险工险段" xfId="1803"/>
    <cellStyle name="差_三季度－表二_重点病险水库" xfId="1804"/>
    <cellStyle name="差_砂砾石储备" xfId="1805"/>
    <cellStyle name="差_水库检查" xfId="1806"/>
    <cellStyle name="差_水库控制运用" xfId="1807"/>
    <cellStyle name="差_卫生部门" xfId="1808"/>
    <cellStyle name="差_卫生部门_2016年市（州）防汛物资储备情况表" xfId="1809"/>
    <cellStyle name="差_卫生部门_病险涵闸" xfId="1810"/>
    <cellStyle name="差_卫生部门_穿堤建筑物" xfId="1811"/>
    <cellStyle name="差_卫生部门_当冲当浪" xfId="1812"/>
    <cellStyle name="差_卫生部门_防汛队伍落实" xfId="1813"/>
    <cellStyle name="差_卫生部门_防汛抗旱责任制落实 " xfId="1814"/>
    <cellStyle name="差_卫生部门_防汛通道" xfId="1815"/>
    <cellStyle name="差_卫生部门_防汛物资统计" xfId="1816"/>
    <cellStyle name="差_卫生部门_非两水夹堤" xfId="1817"/>
    <cellStyle name="差_卫生部门_机埠维修" xfId="1818"/>
    <cellStyle name="差_卫生部门_建设扫尾" xfId="1819"/>
    <cellStyle name="差_卫生部门_两水夹堤" xfId="1820"/>
    <cellStyle name="差_卫生部门_清障扫杂" xfId="1821"/>
    <cellStyle name="差_卫生部门_砂砾石储备" xfId="1822"/>
    <cellStyle name="差_卫生部门_水库检查" xfId="1823"/>
    <cellStyle name="差_卫生部门_水库控制运用" xfId="1824"/>
    <cellStyle name="差_卫生部门_物资储备" xfId="1825"/>
    <cellStyle name="差_卫生部门_险工险段" xfId="1826"/>
    <cellStyle name="差_卫生部门_重点病险水库" xfId="1827"/>
    <cellStyle name="差_文体广播部门" xfId="1828"/>
    <cellStyle name="差_文体广播部门_2016年市（州）防汛物资储备情况表" xfId="1829"/>
    <cellStyle name="差_文体广播部门_病险涵闸" xfId="1830"/>
    <cellStyle name="差_文体广播部门_穿堤建筑物" xfId="1831"/>
    <cellStyle name="差_文体广播部门_当冲当浪" xfId="1832"/>
    <cellStyle name="差_文体广播部门_防汛队伍落实" xfId="1833"/>
    <cellStyle name="差_文体广播部门_防汛抗旱责任制落实 " xfId="1834"/>
    <cellStyle name="差_文体广播部门_防汛通道" xfId="1835"/>
    <cellStyle name="差_文体广播部门_防汛物资统计" xfId="1836"/>
    <cellStyle name="差_文体广播部门_非两水夹堤" xfId="1837"/>
    <cellStyle name="差_文体广播部门_机埠维修" xfId="1838"/>
    <cellStyle name="差_文体广播部门_建设扫尾" xfId="1839"/>
    <cellStyle name="差_文体广播部门_两水夹堤" xfId="1840"/>
    <cellStyle name="差_文体广播部门_清障扫杂" xfId="1841"/>
    <cellStyle name="差_文体广播部门_砂砾石储备" xfId="1842"/>
    <cellStyle name="差_文体广播部门_水库检查" xfId="1843"/>
    <cellStyle name="差_文体广播部门_水库控制运用" xfId="1844"/>
    <cellStyle name="差_文体广播部门_物资储备" xfId="1845"/>
    <cellStyle name="差_文体广播部门_险工险段" xfId="1846"/>
    <cellStyle name="差_文体广播部门_重点病险水库" xfId="1847"/>
    <cellStyle name="差_物资储备" xfId="1848"/>
    <cellStyle name="差_下半年禁毒办案经费分配2544.3万元" xfId="1849"/>
    <cellStyle name="差_下半年禁毒办案经费分配2544.3万元_2016年市（州）防汛物资储备情况表" xfId="1850"/>
    <cellStyle name="差_下半年禁毒办案经费分配2544.3万元_病险涵闸" xfId="1851"/>
    <cellStyle name="差_下半年禁毒办案经费分配2544.3万元_穿堤建筑物" xfId="1852"/>
    <cellStyle name="差_下半年禁毒办案经费分配2544.3万元_当冲当浪" xfId="1853"/>
    <cellStyle name="差_下半年禁毒办案经费分配2544.3万元_防汛队伍落实" xfId="1854"/>
    <cellStyle name="差_下半年禁毒办案经费分配2544.3万元_防汛抗旱责任制落实 " xfId="1855"/>
    <cellStyle name="差_下半年禁毒办案经费分配2544.3万元_防汛通道" xfId="1856"/>
    <cellStyle name="差_下半年禁毒办案经费分配2544.3万元_防汛物资统计" xfId="1857"/>
    <cellStyle name="差_下半年禁毒办案经费分配2544.3万元_非两水夹堤" xfId="1858"/>
    <cellStyle name="差_下半年禁毒办案经费分配2544.3万元_机埠维修" xfId="1859"/>
    <cellStyle name="差_下半年禁毒办案经费分配2544.3万元_建设扫尾" xfId="1860"/>
    <cellStyle name="差_下半年禁毒办案经费分配2544.3万元_两水夹堤" xfId="1861"/>
    <cellStyle name="差_下半年禁毒办案经费分配2544.3万元_清障扫杂" xfId="1862"/>
    <cellStyle name="差_下半年禁毒办案经费分配2544.3万元_砂砾石储备" xfId="1863"/>
    <cellStyle name="差_下半年禁毒办案经费分配2544.3万元_水库检查" xfId="1864"/>
    <cellStyle name="差_下半年禁毒办案经费分配2544.3万元_水库控制运用" xfId="1865"/>
    <cellStyle name="差_下半年禁毒办案经费分配2544.3万元_物资储备" xfId="1866"/>
    <cellStyle name="差_下半年禁毒办案经费分配2544.3万元_险工险段" xfId="1867"/>
    <cellStyle name="差_下半年禁毒办案经费分配2544.3万元_重点病险水库" xfId="1868"/>
    <cellStyle name="差_下半年禁吸戒毒经费1000万元" xfId="1869"/>
    <cellStyle name="差_下半年禁吸戒毒经费1000万元_2016年市（州）防汛物资储备情况表" xfId="1870"/>
    <cellStyle name="差_下半年禁吸戒毒经费1000万元_病险涵闸" xfId="1871"/>
    <cellStyle name="差_下半年禁吸戒毒经费1000万元_穿堤建筑物" xfId="1872"/>
    <cellStyle name="差_下半年禁吸戒毒经费1000万元_当冲当浪" xfId="1873"/>
    <cellStyle name="差_下半年禁吸戒毒经费1000万元_防汛队伍落实" xfId="1874"/>
    <cellStyle name="差_下半年禁吸戒毒经费1000万元_防汛抗旱责任制落实 " xfId="1875"/>
    <cellStyle name="差_下半年禁吸戒毒经费1000万元_防汛通道" xfId="1876"/>
    <cellStyle name="差_下半年禁吸戒毒经费1000万元_防汛物资统计" xfId="1877"/>
    <cellStyle name="差_下半年禁吸戒毒经费1000万元_非两水夹堤" xfId="1878"/>
    <cellStyle name="差_下半年禁吸戒毒经费1000万元_机埠维修" xfId="1879"/>
    <cellStyle name="差_下半年禁吸戒毒经费1000万元_建设扫尾" xfId="1880"/>
    <cellStyle name="差_下半年禁吸戒毒经费1000万元_两水夹堤" xfId="1881"/>
    <cellStyle name="差_下半年禁吸戒毒经费1000万元_清障扫杂" xfId="1882"/>
    <cellStyle name="差_下半年禁吸戒毒经费1000万元_砂砾石储备" xfId="1883"/>
    <cellStyle name="差_下半年禁吸戒毒经费1000万元_水库检查" xfId="1884"/>
    <cellStyle name="差_下半年禁吸戒毒经费1000万元_水库控制运用" xfId="1885"/>
    <cellStyle name="差_下半年禁吸戒毒经费1000万元_物资储备" xfId="1886"/>
    <cellStyle name="差_下半年禁吸戒毒经费1000万元_险工险段" xfId="1887"/>
    <cellStyle name="差_下半年禁吸戒毒经费1000万元_重点病险水库" xfId="1888"/>
    <cellStyle name="差_险工险段" xfId="1889"/>
    <cellStyle name="差_险情" xfId="1890"/>
    <cellStyle name="差_县公司" xfId="1891"/>
    <cellStyle name="差_县公司_2016年市（州）防汛物资储备情况表" xfId="1892"/>
    <cellStyle name="差_县公司_病险涵闸" xfId="1893"/>
    <cellStyle name="差_县公司_穿堤建筑物" xfId="1894"/>
    <cellStyle name="差_县公司_当冲当浪" xfId="1895"/>
    <cellStyle name="差_县公司_防汛队伍落实" xfId="1896"/>
    <cellStyle name="差_县公司_防汛抗旱责任制落实 " xfId="1897"/>
    <cellStyle name="差_县公司_防汛通道" xfId="1898"/>
    <cellStyle name="差_县公司_防汛物资统计" xfId="1899"/>
    <cellStyle name="差_县公司_非两水夹堤" xfId="1900"/>
    <cellStyle name="差_县公司_机埠维修" xfId="1901"/>
    <cellStyle name="差_县公司_建设扫尾" xfId="1902"/>
    <cellStyle name="差_县公司_两水夹堤" xfId="1903"/>
    <cellStyle name="差_县公司_清障扫杂" xfId="1904"/>
    <cellStyle name="差_县公司_砂砾石储备" xfId="1905"/>
    <cellStyle name="差_县公司_水库检查" xfId="1906"/>
    <cellStyle name="差_县公司_水库控制运用" xfId="1907"/>
    <cellStyle name="差_县公司_物资储备" xfId="1908"/>
    <cellStyle name="差_县公司_险工险段" xfId="1909"/>
    <cellStyle name="差_县公司_重点病险水库" xfId="1910"/>
    <cellStyle name="差_县级公安机关公用经费标准奖励测算方案（定稿）" xfId="1911"/>
    <cellStyle name="差_县级公安机关公用经费标准奖励测算方案（定稿）_2016年市（州）防汛物资储备情况表" xfId="1912"/>
    <cellStyle name="差_县级公安机关公用经费标准奖励测算方案（定稿）_病险涵闸" xfId="1913"/>
    <cellStyle name="差_县级公安机关公用经费标准奖励测算方案（定稿）_穿堤建筑物" xfId="1914"/>
    <cellStyle name="差_县级公安机关公用经费标准奖励测算方案（定稿）_当冲当浪" xfId="1915"/>
    <cellStyle name="差_县级公安机关公用经费标准奖励测算方案（定稿）_防汛队伍落实" xfId="1916"/>
    <cellStyle name="差_县级公安机关公用经费标准奖励测算方案（定稿）_防汛抗旱责任制落实 " xfId="1917"/>
    <cellStyle name="差_县级公安机关公用经费标准奖励测算方案（定稿）_防汛通道" xfId="1918"/>
    <cellStyle name="差_县级公安机关公用经费标准奖励测算方案（定稿）_防汛物资统计" xfId="1919"/>
    <cellStyle name="差_县级公安机关公用经费标准奖励测算方案（定稿）_非两水夹堤" xfId="1920"/>
    <cellStyle name="差_县级公安机关公用经费标准奖励测算方案（定稿）_机埠维修" xfId="1921"/>
    <cellStyle name="差_县级公安机关公用经费标准奖励测算方案（定稿）_建设扫尾" xfId="1922"/>
    <cellStyle name="差_县级公安机关公用经费标准奖励测算方案（定稿）_两水夹堤" xfId="1923"/>
    <cellStyle name="差_县级公安机关公用经费标准奖励测算方案（定稿）_清障扫杂" xfId="1924"/>
    <cellStyle name="差_县级公安机关公用经费标准奖励测算方案（定稿）_砂砾石储备" xfId="1925"/>
    <cellStyle name="差_县级公安机关公用经费标准奖励测算方案（定稿）_水库检查" xfId="1926"/>
    <cellStyle name="差_县级公安机关公用经费标准奖励测算方案（定稿）_水库控制运用" xfId="1927"/>
    <cellStyle name="差_县级公安机关公用经费标准奖励测算方案（定稿）_物资储备" xfId="1928"/>
    <cellStyle name="差_县级公安机关公用经费标准奖励测算方案（定稿）_险工险段" xfId="1929"/>
    <cellStyle name="差_县级公安机关公用经费标准奖励测算方案（定稿）_重点病险水库" xfId="1930"/>
    <cellStyle name="差_县级基础数据" xfId="1931"/>
    <cellStyle name="差_县级基础数据_2016年市（州）防汛物资储备情况表" xfId="1932"/>
    <cellStyle name="差_县级基础数据_病险涵闸" xfId="1933"/>
    <cellStyle name="差_县级基础数据_穿堤建筑物" xfId="1934"/>
    <cellStyle name="差_县级基础数据_当冲当浪" xfId="1935"/>
    <cellStyle name="差_县级基础数据_防汛队伍落实" xfId="1936"/>
    <cellStyle name="差_县级基础数据_防汛抗旱责任制落实 " xfId="1937"/>
    <cellStyle name="差_县级基础数据_防汛通道" xfId="1938"/>
    <cellStyle name="差_县级基础数据_防汛物资统计" xfId="1939"/>
    <cellStyle name="差_县级基础数据_非两水夹堤" xfId="1940"/>
    <cellStyle name="差_县级基础数据_机埠维修" xfId="1941"/>
    <cellStyle name="差_县级基础数据_建设扫尾" xfId="1942"/>
    <cellStyle name="差_县级基础数据_两水夹堤" xfId="1943"/>
    <cellStyle name="差_县级基础数据_清障扫杂" xfId="1944"/>
    <cellStyle name="差_县级基础数据_砂砾石储备" xfId="1945"/>
    <cellStyle name="差_县级基础数据_水库检查" xfId="1946"/>
    <cellStyle name="差_县级基础数据_水库控制运用" xfId="1947"/>
    <cellStyle name="差_县级基础数据_物资储备" xfId="1948"/>
    <cellStyle name="差_县级基础数据_险工险段" xfId="1949"/>
    <cellStyle name="差_县级基础数据_重点病险水库" xfId="1950"/>
    <cellStyle name="差_业务工作量指标" xfId="1951"/>
    <cellStyle name="差_业务工作量指标_2016年市（州）防汛物资储备情况表" xfId="1952"/>
    <cellStyle name="差_业务工作量指标_病险涵闸" xfId="1953"/>
    <cellStyle name="差_业务工作量指标_穿堤建筑物" xfId="1954"/>
    <cellStyle name="差_业务工作量指标_当冲当浪" xfId="1955"/>
    <cellStyle name="差_业务工作量指标_防汛队伍落实" xfId="1956"/>
    <cellStyle name="差_业务工作量指标_防汛抗旱责任制落实 " xfId="1957"/>
    <cellStyle name="差_业务工作量指标_防汛通道" xfId="1958"/>
    <cellStyle name="差_业务工作量指标_防汛物资统计" xfId="1959"/>
    <cellStyle name="差_业务工作量指标_非两水夹堤" xfId="1960"/>
    <cellStyle name="差_业务工作量指标_机埠维修" xfId="1961"/>
    <cellStyle name="差_业务工作量指标_建设扫尾" xfId="1962"/>
    <cellStyle name="差_业务工作量指标_两水夹堤" xfId="1963"/>
    <cellStyle name="差_业务工作量指标_清障扫杂" xfId="1964"/>
    <cellStyle name="差_业务工作量指标_砂砾石储备" xfId="1965"/>
    <cellStyle name="差_业务工作量指标_水库检查" xfId="1966"/>
    <cellStyle name="差_业务工作量指标_水库控制运用" xfId="1967"/>
    <cellStyle name="差_业务工作量指标_物资储备" xfId="1968"/>
    <cellStyle name="差_业务工作量指标_险工险段" xfId="1969"/>
    <cellStyle name="差_业务工作量指标_重点病险水库" xfId="1970"/>
    <cellStyle name="差_义务教育阶段教职工人数（教育厅提供最终）" xfId="1971"/>
    <cellStyle name="差_义务教育阶段教职工人数（教育厅提供最终）_2016年市（州）防汛物资储备情况表" xfId="1972"/>
    <cellStyle name="差_义务教育阶段教职工人数（教育厅提供最终）_病险涵闸" xfId="1973"/>
    <cellStyle name="差_义务教育阶段教职工人数（教育厅提供最终）_穿堤建筑物" xfId="1974"/>
    <cellStyle name="差_义务教育阶段教职工人数（教育厅提供最终）_当冲当浪" xfId="1975"/>
    <cellStyle name="差_义务教育阶段教职工人数（教育厅提供最终）_防汛队伍落实" xfId="1976"/>
    <cellStyle name="差_义务教育阶段教职工人数（教育厅提供最终）_防汛抗旱责任制落实 " xfId="1977"/>
    <cellStyle name="差_义务教育阶段教职工人数（教育厅提供最终）_防汛通道" xfId="1978"/>
    <cellStyle name="差_义务教育阶段教职工人数（教育厅提供最终）_防汛物资统计" xfId="1979"/>
    <cellStyle name="差_义务教育阶段教职工人数（教育厅提供最终）_非两水夹堤" xfId="1980"/>
    <cellStyle name="差_义务教育阶段教职工人数（教育厅提供最终）_机埠维修" xfId="1981"/>
    <cellStyle name="差_义务教育阶段教职工人数（教育厅提供最终）_建设扫尾" xfId="1982"/>
    <cellStyle name="差_义务教育阶段教职工人数（教育厅提供最终）_两水夹堤" xfId="1983"/>
    <cellStyle name="差_义务教育阶段教职工人数（教育厅提供最终）_清障扫杂" xfId="1984"/>
    <cellStyle name="差_义务教育阶段教职工人数（教育厅提供最终）_砂砾石储备" xfId="1985"/>
    <cellStyle name="差_义务教育阶段教职工人数（教育厅提供最终）_水库检查" xfId="1986"/>
    <cellStyle name="差_义务教育阶段教职工人数（教育厅提供最终）_水库控制运用" xfId="1987"/>
    <cellStyle name="差_义务教育阶段教职工人数（教育厅提供最终）_物资储备" xfId="1988"/>
    <cellStyle name="差_义务教育阶段教职工人数（教育厅提供最终）_险工险段" xfId="1989"/>
    <cellStyle name="差_义务教育阶段教职工人数（教育厅提供最终）_重点病险水库" xfId="1990"/>
    <cellStyle name="差_银行账户情况表_2010年12月" xfId="1991"/>
    <cellStyle name="差_银行账户情况表_2010年12月_2016年市（州）防汛物资储备情况表" xfId="1992"/>
    <cellStyle name="差_银行账户情况表_2010年12月_病险涵闸" xfId="1993"/>
    <cellStyle name="差_银行账户情况表_2010年12月_穿堤建筑物" xfId="1994"/>
    <cellStyle name="差_银行账户情况表_2010年12月_当冲当浪" xfId="1995"/>
    <cellStyle name="差_银行账户情况表_2010年12月_防汛队伍落实" xfId="1996"/>
    <cellStyle name="差_银行账户情况表_2010年12月_防汛抗旱责任制落实 " xfId="1997"/>
    <cellStyle name="差_银行账户情况表_2010年12月_防汛通道" xfId="1998"/>
    <cellStyle name="差_银行账户情况表_2010年12月_防汛物资统计" xfId="1999"/>
    <cellStyle name="差_银行账户情况表_2010年12月_非两水夹堤" xfId="2000"/>
    <cellStyle name="差_银行账户情况表_2010年12月_机埠维修" xfId="2001"/>
    <cellStyle name="差_银行账户情况表_2010年12月_建设扫尾" xfId="2002"/>
    <cellStyle name="差_银行账户情况表_2010年12月_两水夹堤" xfId="2003"/>
    <cellStyle name="差_银行账户情况表_2010年12月_清障扫杂" xfId="2004"/>
    <cellStyle name="差_银行账户情况表_2010年12月_砂砾石储备" xfId="2005"/>
    <cellStyle name="差_银行账户情况表_2010年12月_水库检查" xfId="2006"/>
    <cellStyle name="差_银行账户情况表_2010年12月_水库控制运用" xfId="2007"/>
    <cellStyle name="差_银行账户情况表_2010年12月_物资储备" xfId="2008"/>
    <cellStyle name="差_银行账户情况表_2010年12月_险工险段" xfId="2009"/>
    <cellStyle name="差_银行账户情况表_2010年12月_重点病险水库" xfId="2010"/>
    <cellStyle name="差_云南农村义务教育统计表" xfId="2011"/>
    <cellStyle name="差_云南农村义务教育统计表_2016年市（州）防汛物资储备情况表" xfId="2012"/>
    <cellStyle name="差_云南农村义务教育统计表_病险涵闸" xfId="2013"/>
    <cellStyle name="差_云南农村义务教育统计表_穿堤建筑物" xfId="2014"/>
    <cellStyle name="差_云南农村义务教育统计表_当冲当浪" xfId="2015"/>
    <cellStyle name="差_云南农村义务教育统计表_防汛队伍落实" xfId="2016"/>
    <cellStyle name="差_云南农村义务教育统计表_防汛抗旱责任制落实 " xfId="2017"/>
    <cellStyle name="差_云南农村义务教育统计表_防汛通道" xfId="2018"/>
    <cellStyle name="差_云南农村义务教育统计表_防汛物资统计" xfId="2019"/>
    <cellStyle name="差_云南农村义务教育统计表_非两水夹堤" xfId="2020"/>
    <cellStyle name="差_云南农村义务教育统计表_机埠维修" xfId="2021"/>
    <cellStyle name="差_云南农村义务教育统计表_建设扫尾" xfId="2022"/>
    <cellStyle name="差_云南农村义务教育统计表_两水夹堤" xfId="2023"/>
    <cellStyle name="差_云南农村义务教育统计表_清障扫杂" xfId="2024"/>
    <cellStyle name="差_云南农村义务教育统计表_砂砾石储备" xfId="2025"/>
    <cellStyle name="差_云南农村义务教育统计表_水库检查" xfId="2026"/>
    <cellStyle name="差_云南农村义务教育统计表_水库控制运用" xfId="2027"/>
    <cellStyle name="差_云南农村义务教育统计表_物资储备" xfId="2028"/>
    <cellStyle name="差_云南农村义务教育统计表_险工险段" xfId="2029"/>
    <cellStyle name="差_云南农村义务教育统计表_重点病险水库" xfId="2030"/>
    <cellStyle name="差_云南省2008年中小学教师人数统计表" xfId="2031"/>
    <cellStyle name="差_云南省2008年中小学教师人数统计表_2016年市（州）防汛物资储备情况表" xfId="2032"/>
    <cellStyle name="差_云南省2008年中小学教师人数统计表_病险涵闸" xfId="2033"/>
    <cellStyle name="差_云南省2008年中小学教师人数统计表_穿堤建筑物" xfId="2034"/>
    <cellStyle name="差_云南省2008年中小学教师人数统计表_当冲当浪" xfId="2035"/>
    <cellStyle name="差_云南省2008年中小学教师人数统计表_防汛队伍落实" xfId="2036"/>
    <cellStyle name="差_云南省2008年中小学教师人数统计表_防汛抗旱责任制落实 " xfId="2037"/>
    <cellStyle name="差_云南省2008年中小学教师人数统计表_防汛通道" xfId="2038"/>
    <cellStyle name="差_云南省2008年中小学教师人数统计表_防汛物资统计" xfId="2039"/>
    <cellStyle name="差_云南省2008年中小学教师人数统计表_非两水夹堤" xfId="2040"/>
    <cellStyle name="差_云南省2008年中小学教师人数统计表_机埠维修" xfId="2041"/>
    <cellStyle name="差_云南省2008年中小学教师人数统计表_建设扫尾" xfId="2042"/>
    <cellStyle name="差_云南省2008年中小学教师人数统计表_两水夹堤" xfId="2043"/>
    <cellStyle name="差_云南省2008年中小学教师人数统计表_清障扫杂" xfId="2044"/>
    <cellStyle name="差_云南省2008年中小学教师人数统计表_砂砾石储备" xfId="2045"/>
    <cellStyle name="差_云南省2008年中小学教师人数统计表_水库检查" xfId="2046"/>
    <cellStyle name="差_云南省2008年中小学教师人数统计表_水库控制运用" xfId="2047"/>
    <cellStyle name="差_云南省2008年中小学教师人数统计表_物资储备" xfId="2048"/>
    <cellStyle name="差_云南省2008年中小学教师人数统计表_险工险段" xfId="2049"/>
    <cellStyle name="差_云南省2008年中小学教师人数统计表_重点病险水库" xfId="2050"/>
    <cellStyle name="差_云南省2008年中小学教职工情况（教育厅提供20090101加工整理）" xfId="2051"/>
    <cellStyle name="差_云南省2008年中小学教职工情况（教育厅提供20090101加工整理）_2016年市（州）防汛物资储备情况表" xfId="2052"/>
    <cellStyle name="差_云南省2008年中小学教职工情况（教育厅提供20090101加工整理）_病险涵闸" xfId="2053"/>
    <cellStyle name="差_云南省2008年中小学教职工情况（教育厅提供20090101加工整理）_穿堤建筑物" xfId="2054"/>
    <cellStyle name="差_云南省2008年中小学教职工情况（教育厅提供20090101加工整理）_当冲当浪" xfId="2055"/>
    <cellStyle name="差_云南省2008年中小学教职工情况（教育厅提供20090101加工整理）_防汛队伍落实" xfId="2056"/>
    <cellStyle name="差_云南省2008年中小学教职工情况（教育厅提供20090101加工整理）_防汛抗旱责任制落实 " xfId="2057"/>
    <cellStyle name="差_云南省2008年中小学教职工情况（教育厅提供20090101加工整理）_防汛通道" xfId="2058"/>
    <cellStyle name="差_云南省2008年中小学教职工情况（教育厅提供20090101加工整理）_防汛物资统计" xfId="2059"/>
    <cellStyle name="差_云南省2008年中小学教职工情况（教育厅提供20090101加工整理）_非两水夹堤" xfId="2060"/>
    <cellStyle name="差_云南省2008年中小学教职工情况（教育厅提供20090101加工整理）_机埠维修" xfId="2061"/>
    <cellStyle name="差_云南省2008年中小学教职工情况（教育厅提供20090101加工整理）_建设扫尾" xfId="2062"/>
    <cellStyle name="差_云南省2008年中小学教职工情况（教育厅提供20090101加工整理）_两水夹堤" xfId="2063"/>
    <cellStyle name="差_云南省2008年中小学教职工情况（教育厅提供20090101加工整理）_清障扫杂" xfId="2064"/>
    <cellStyle name="差_云南省2008年中小学教职工情况（教育厅提供20090101加工整理）_砂砾石储备" xfId="2065"/>
    <cellStyle name="差_云南省2008年中小学教职工情况（教育厅提供20090101加工整理）_水库检查" xfId="2066"/>
    <cellStyle name="差_云南省2008年中小学教职工情况（教育厅提供20090101加工整理）_水库控制运用" xfId="2067"/>
    <cellStyle name="差_云南省2008年中小学教职工情况（教育厅提供20090101加工整理）_物资储备" xfId="2068"/>
    <cellStyle name="差_云南省2008年中小学教职工情况（教育厅提供20090101加工整理）_险工险段" xfId="2069"/>
    <cellStyle name="差_云南省2008年中小学教职工情况（教育厅提供20090101加工整理）_重点病险水库" xfId="2070"/>
    <cellStyle name="差_云南省2008年转移支付测算——州市本级考核部分及政策性测算" xfId="2071"/>
    <cellStyle name="差_云南省2008年转移支付测算——州市本级考核部分及政策性测算_2016年市（州）防汛物资储备情况表" xfId="2072"/>
    <cellStyle name="差_云南省2008年转移支付测算——州市本级考核部分及政策性测算_病险涵闸" xfId="2073"/>
    <cellStyle name="差_云南省2008年转移支付测算——州市本级考核部分及政策性测算_穿堤建筑物" xfId="2074"/>
    <cellStyle name="差_云南省2008年转移支付测算——州市本级考核部分及政策性测算_当冲当浪" xfId="2075"/>
    <cellStyle name="差_云南省2008年转移支付测算——州市本级考核部分及政策性测算_防汛队伍落实" xfId="2076"/>
    <cellStyle name="差_云南省2008年转移支付测算——州市本级考核部分及政策性测算_防汛抗旱责任制落实 " xfId="2077"/>
    <cellStyle name="差_云南省2008年转移支付测算——州市本级考核部分及政策性测算_防汛通道" xfId="2078"/>
    <cellStyle name="差_云南省2008年转移支付测算——州市本级考核部分及政策性测算_防汛物资统计" xfId="2079"/>
    <cellStyle name="差_云南省2008年转移支付测算——州市本级考核部分及政策性测算_非两水夹堤" xfId="2080"/>
    <cellStyle name="差_云南省2008年转移支付测算——州市本级考核部分及政策性测算_机埠维修" xfId="2081"/>
    <cellStyle name="差_云南省2008年转移支付测算——州市本级考核部分及政策性测算_建设扫尾" xfId="2082"/>
    <cellStyle name="差_云南省2008年转移支付测算——州市本级考核部分及政策性测算_两水夹堤" xfId="2083"/>
    <cellStyle name="差_云南省2008年转移支付测算——州市本级考核部分及政策性测算_清障扫杂" xfId="2084"/>
    <cellStyle name="差_云南省2008年转移支付测算——州市本级考核部分及政策性测算_砂砾石储备" xfId="2085"/>
    <cellStyle name="差_云南省2008年转移支付测算——州市本级考核部分及政策性测算_水库检查" xfId="2086"/>
    <cellStyle name="差_云南省2008年转移支付测算——州市本级考核部分及政策性测算_水库控制运用" xfId="2087"/>
    <cellStyle name="差_云南省2008年转移支付测算——州市本级考核部分及政策性测算_物资储备" xfId="2088"/>
    <cellStyle name="差_云南省2008年转移支付测算——州市本级考核部分及政策性测算_险工险段" xfId="2089"/>
    <cellStyle name="差_云南省2008年转移支付测算——州市本级考核部分及政策性测算_重点病险水库" xfId="2090"/>
    <cellStyle name="差_云南水利电力有限公司" xfId="2091"/>
    <cellStyle name="差_云南水利电力有限公司_2016年市（州）防汛物资储备情况表" xfId="2092"/>
    <cellStyle name="差_云南水利电力有限公司_病险涵闸" xfId="2093"/>
    <cellStyle name="差_云南水利电力有限公司_穿堤建筑物" xfId="2094"/>
    <cellStyle name="差_云南水利电力有限公司_当冲当浪" xfId="2095"/>
    <cellStyle name="差_云南水利电力有限公司_防汛队伍落实" xfId="2096"/>
    <cellStyle name="差_云南水利电力有限公司_防汛抗旱责任制落实 " xfId="2097"/>
    <cellStyle name="差_云南水利电力有限公司_防汛通道" xfId="2098"/>
    <cellStyle name="差_云南水利电力有限公司_防汛物资统计" xfId="2099"/>
    <cellStyle name="差_云南水利电力有限公司_非两水夹堤" xfId="2100"/>
    <cellStyle name="差_云南水利电力有限公司_机埠维修" xfId="2101"/>
    <cellStyle name="差_云南水利电力有限公司_建设扫尾" xfId="2102"/>
    <cellStyle name="差_云南水利电力有限公司_两水夹堤" xfId="2103"/>
    <cellStyle name="差_云南水利电力有限公司_清障扫杂" xfId="2104"/>
    <cellStyle name="差_云南水利电力有限公司_砂砾石储备" xfId="2105"/>
    <cellStyle name="差_云南水利电力有限公司_水库检查" xfId="2106"/>
    <cellStyle name="差_云南水利电力有限公司_水库控制运用" xfId="2107"/>
    <cellStyle name="差_云南水利电力有限公司_物资储备" xfId="2108"/>
    <cellStyle name="差_云南水利电力有限公司_险工险段" xfId="2109"/>
    <cellStyle name="差_云南水利电力有限公司_重点病险水库" xfId="2110"/>
    <cellStyle name="差_指标四" xfId="2111"/>
    <cellStyle name="差_指标四_2016年市（州）防汛物资储备情况表" xfId="2112"/>
    <cellStyle name="差_指标四_病险涵闸" xfId="2113"/>
    <cellStyle name="差_指标四_穿堤建筑物" xfId="2114"/>
    <cellStyle name="差_指标四_当冲当浪" xfId="2115"/>
    <cellStyle name="差_指标四_防汛队伍落实" xfId="2116"/>
    <cellStyle name="差_指标四_防汛抗旱责任制落实 " xfId="2117"/>
    <cellStyle name="差_指标四_防汛通道" xfId="2118"/>
    <cellStyle name="差_指标四_防汛物资统计" xfId="2119"/>
    <cellStyle name="差_指标四_非两水夹堤" xfId="2120"/>
    <cellStyle name="差_指标四_机埠维修" xfId="2121"/>
    <cellStyle name="差_指标四_建设扫尾" xfId="2122"/>
    <cellStyle name="差_指标四_两水夹堤" xfId="2123"/>
    <cellStyle name="差_指标四_清障扫杂" xfId="2124"/>
    <cellStyle name="差_指标四_砂砾石储备" xfId="2125"/>
    <cellStyle name="差_指标四_水库检查" xfId="2126"/>
    <cellStyle name="差_指标四_水库控制运用" xfId="2127"/>
    <cellStyle name="差_指标四_物资储备" xfId="2128"/>
    <cellStyle name="差_指标四_险工险段" xfId="2129"/>
    <cellStyle name="差_指标四_重点病险水库" xfId="2130"/>
    <cellStyle name="差_指标五" xfId="2131"/>
    <cellStyle name="差_指标五_2016年市（州）防汛物资储备情况表" xfId="2132"/>
    <cellStyle name="差_指标五_病险涵闸" xfId="2133"/>
    <cellStyle name="差_指标五_穿堤建筑物" xfId="2134"/>
    <cellStyle name="差_指标五_当冲当浪" xfId="2135"/>
    <cellStyle name="差_指标五_防汛队伍落实" xfId="2136"/>
    <cellStyle name="差_指标五_防汛抗旱责任制落实 " xfId="2137"/>
    <cellStyle name="差_指标五_防汛通道" xfId="2138"/>
    <cellStyle name="差_指标五_防汛物资统计" xfId="2139"/>
    <cellStyle name="差_指标五_非两水夹堤" xfId="2140"/>
    <cellStyle name="差_指标五_机埠维修" xfId="2141"/>
    <cellStyle name="差_指标五_建设扫尾" xfId="2142"/>
    <cellStyle name="差_指标五_两水夹堤" xfId="2143"/>
    <cellStyle name="差_指标五_清障扫杂" xfId="2144"/>
    <cellStyle name="差_指标五_砂砾石储备" xfId="2145"/>
    <cellStyle name="差_指标五_水库检查" xfId="2146"/>
    <cellStyle name="差_指标五_水库控制运用" xfId="2147"/>
    <cellStyle name="差_指标五_物资储备" xfId="2148"/>
    <cellStyle name="差_指标五_险工险段" xfId="2149"/>
    <cellStyle name="差_指标五_重点病险水库" xfId="2150"/>
    <cellStyle name="差_重点病险水库" xfId="2151"/>
    <cellStyle name="差_重点险工险段情况表" xfId="2152"/>
    <cellStyle name="常规 2" xfId="2153"/>
    <cellStyle name="常规 2 2" xfId="2154"/>
    <cellStyle name="常规 2 2 2" xfId="2155"/>
    <cellStyle name="常规 2 2_2016年市（州）防汛物资储备情况表" xfId="2156"/>
    <cellStyle name="常规 2 3" xfId="2157"/>
    <cellStyle name="常规 2 4" xfId="2158"/>
    <cellStyle name="常规 2 5" xfId="2159"/>
    <cellStyle name="常规 2 6" xfId="2160"/>
    <cellStyle name="常规 2 7" xfId="2161"/>
    <cellStyle name="常规 2 8" xfId="2162"/>
    <cellStyle name="常规 2_02-2008决算报表格式" xfId="2163"/>
    <cellStyle name="常规 3" xfId="2164"/>
    <cellStyle name="常规 4" xfId="2165"/>
    <cellStyle name="常规 4 2" xfId="2166"/>
    <cellStyle name="常规 4_2016年市（州）防汛物资储备情况表" xfId="2167"/>
    <cellStyle name="常规 5" xfId="2168"/>
    <cellStyle name="常规 6" xfId="2169"/>
    <cellStyle name="常规 7" xfId="2170"/>
    <cellStyle name="常规 8" xfId="2171"/>
    <cellStyle name="常规_水库控制运用" xfId="2172"/>
    <cellStyle name="Hyperlink" xfId="2173"/>
    <cellStyle name="超链接 2" xfId="2174"/>
    <cellStyle name="分级显示行_1_13区汇总" xfId="2175"/>
    <cellStyle name="分级显示列_1_Book1" xfId="2176"/>
    <cellStyle name="归盒啦_95" xfId="2177"/>
    <cellStyle name="好" xfId="2178"/>
    <cellStyle name="好 2" xfId="2179"/>
    <cellStyle name="好_ 表二" xfId="2180"/>
    <cellStyle name="好_~4190974" xfId="2181"/>
    <cellStyle name="好_~4190974_2016年市（州）防汛物资储备情况表" xfId="2182"/>
    <cellStyle name="好_~4190974_病险涵闸" xfId="2183"/>
    <cellStyle name="好_~4190974_穿堤建筑物" xfId="2184"/>
    <cellStyle name="好_~4190974_当冲当浪" xfId="2185"/>
    <cellStyle name="好_~4190974_防汛队伍落实" xfId="2186"/>
    <cellStyle name="好_~4190974_防汛抗旱责任制落实 " xfId="2187"/>
    <cellStyle name="好_~4190974_防汛通道" xfId="2188"/>
    <cellStyle name="好_~4190974_防汛物资统计" xfId="2189"/>
    <cellStyle name="好_~4190974_非两水夹堤" xfId="2190"/>
    <cellStyle name="好_~4190974_机埠维修" xfId="2191"/>
    <cellStyle name="好_~4190974_建设扫尾" xfId="2192"/>
    <cellStyle name="好_~4190974_两水夹堤" xfId="2193"/>
    <cellStyle name="好_~4190974_清障扫杂" xfId="2194"/>
    <cellStyle name="好_~4190974_砂砾石储备" xfId="2195"/>
    <cellStyle name="好_~4190974_水库检查" xfId="2196"/>
    <cellStyle name="好_~4190974_水库控制运用" xfId="2197"/>
    <cellStyle name="好_~4190974_物资储备" xfId="2198"/>
    <cellStyle name="好_~4190974_险工险段" xfId="2199"/>
    <cellStyle name="好_~4190974_重点病险水库" xfId="2200"/>
    <cellStyle name="好_~5676413" xfId="2201"/>
    <cellStyle name="好_~5676413_2016年市（州）防汛物资储备情况表" xfId="2202"/>
    <cellStyle name="好_~5676413_病险涵闸" xfId="2203"/>
    <cellStyle name="好_~5676413_穿堤建筑物" xfId="2204"/>
    <cellStyle name="好_~5676413_当冲当浪" xfId="2205"/>
    <cellStyle name="好_~5676413_防汛队伍落实" xfId="2206"/>
    <cellStyle name="好_~5676413_防汛抗旱责任制落实 " xfId="2207"/>
    <cellStyle name="好_~5676413_防汛通道" xfId="2208"/>
    <cellStyle name="好_~5676413_防汛物资统计" xfId="2209"/>
    <cellStyle name="好_~5676413_非两水夹堤" xfId="2210"/>
    <cellStyle name="好_~5676413_机埠维修" xfId="2211"/>
    <cellStyle name="好_~5676413_建设扫尾" xfId="2212"/>
    <cellStyle name="好_~5676413_两水夹堤" xfId="2213"/>
    <cellStyle name="好_~5676413_清障扫杂" xfId="2214"/>
    <cellStyle name="好_~5676413_砂砾石储备" xfId="2215"/>
    <cellStyle name="好_~5676413_水库检查" xfId="2216"/>
    <cellStyle name="好_~5676413_水库控制运用" xfId="2217"/>
    <cellStyle name="好_~5676413_物资储备" xfId="2218"/>
    <cellStyle name="好_~5676413_险工险段" xfId="2219"/>
    <cellStyle name="好_~5676413_重点病险水库" xfId="2220"/>
    <cellStyle name="好_00省级(打印)" xfId="2221"/>
    <cellStyle name="好_00省级(打印)_2016年市（州）防汛物资储备情况表" xfId="2222"/>
    <cellStyle name="好_00省级(打印)_病险涵闸" xfId="2223"/>
    <cellStyle name="好_00省级(打印)_穿堤建筑物" xfId="2224"/>
    <cellStyle name="好_00省级(打印)_当冲当浪" xfId="2225"/>
    <cellStyle name="好_00省级(打印)_防汛队伍落实" xfId="2226"/>
    <cellStyle name="好_00省级(打印)_防汛抗旱责任制落实 " xfId="2227"/>
    <cellStyle name="好_00省级(打印)_防汛通道" xfId="2228"/>
    <cellStyle name="好_00省级(打印)_防汛物资统计" xfId="2229"/>
    <cellStyle name="好_00省级(打印)_非两水夹堤" xfId="2230"/>
    <cellStyle name="好_00省级(打印)_机埠维修" xfId="2231"/>
    <cellStyle name="好_00省级(打印)_建设扫尾" xfId="2232"/>
    <cellStyle name="好_00省级(打印)_两水夹堤" xfId="2233"/>
    <cellStyle name="好_00省级(打印)_清障扫杂" xfId="2234"/>
    <cellStyle name="好_00省级(打印)_砂砾石储备" xfId="2235"/>
    <cellStyle name="好_00省级(打印)_水库检查" xfId="2236"/>
    <cellStyle name="好_00省级(打印)_水库控制运用" xfId="2237"/>
    <cellStyle name="好_00省级(打印)_物资储备" xfId="2238"/>
    <cellStyle name="好_00省级(打印)_险工险段" xfId="2239"/>
    <cellStyle name="好_00省级(打印)_重点病险水库" xfId="2240"/>
    <cellStyle name="好_00省级(定稿)" xfId="2241"/>
    <cellStyle name="好_00省级(定稿)_2016年市（州）防汛物资储备情况表" xfId="2242"/>
    <cellStyle name="好_00省级(定稿)_病险涵闸" xfId="2243"/>
    <cellStyle name="好_00省级(定稿)_穿堤建筑物" xfId="2244"/>
    <cellStyle name="好_00省级(定稿)_当冲当浪" xfId="2245"/>
    <cellStyle name="好_00省级(定稿)_防汛队伍落实" xfId="2246"/>
    <cellStyle name="好_00省级(定稿)_防汛抗旱责任制落实 " xfId="2247"/>
    <cellStyle name="好_00省级(定稿)_防汛通道" xfId="2248"/>
    <cellStyle name="好_00省级(定稿)_防汛物资统计" xfId="2249"/>
    <cellStyle name="好_00省级(定稿)_非两水夹堤" xfId="2250"/>
    <cellStyle name="好_00省级(定稿)_机埠维修" xfId="2251"/>
    <cellStyle name="好_00省级(定稿)_建设扫尾" xfId="2252"/>
    <cellStyle name="好_00省级(定稿)_两水夹堤" xfId="2253"/>
    <cellStyle name="好_00省级(定稿)_清障扫杂" xfId="2254"/>
    <cellStyle name="好_00省级(定稿)_砂砾石储备" xfId="2255"/>
    <cellStyle name="好_00省级(定稿)_水库检查" xfId="2256"/>
    <cellStyle name="好_00省级(定稿)_水库控制运用" xfId="2257"/>
    <cellStyle name="好_00省级(定稿)_物资储备" xfId="2258"/>
    <cellStyle name="好_00省级(定稿)_险工险段" xfId="2259"/>
    <cellStyle name="好_00省级(定稿)_重点病险水库" xfId="2260"/>
    <cellStyle name="好_03昭通" xfId="2261"/>
    <cellStyle name="好_03昭通_2016年市（州）防汛物资储备情况表" xfId="2262"/>
    <cellStyle name="好_03昭通_病险涵闸" xfId="2263"/>
    <cellStyle name="好_03昭通_穿堤建筑物" xfId="2264"/>
    <cellStyle name="好_03昭通_当冲当浪" xfId="2265"/>
    <cellStyle name="好_03昭通_防汛队伍落实" xfId="2266"/>
    <cellStyle name="好_03昭通_防汛抗旱责任制落实 " xfId="2267"/>
    <cellStyle name="好_03昭通_防汛通道" xfId="2268"/>
    <cellStyle name="好_03昭通_防汛物资统计" xfId="2269"/>
    <cellStyle name="好_03昭通_非两水夹堤" xfId="2270"/>
    <cellStyle name="好_03昭通_机埠维修" xfId="2271"/>
    <cellStyle name="好_03昭通_建设扫尾" xfId="2272"/>
    <cellStyle name="好_03昭通_两水夹堤" xfId="2273"/>
    <cellStyle name="好_03昭通_清障扫杂" xfId="2274"/>
    <cellStyle name="好_03昭通_砂砾石储备" xfId="2275"/>
    <cellStyle name="好_03昭通_水库检查" xfId="2276"/>
    <cellStyle name="好_03昭通_水库控制运用" xfId="2277"/>
    <cellStyle name="好_03昭通_物资储备" xfId="2278"/>
    <cellStyle name="好_03昭通_险工险段" xfId="2279"/>
    <cellStyle name="好_03昭通_重点病险水库" xfId="2280"/>
    <cellStyle name="好_0502通海县" xfId="2281"/>
    <cellStyle name="好_0502通海县_2016年市（州）防汛物资储备情况表" xfId="2282"/>
    <cellStyle name="好_0502通海县_病险涵闸" xfId="2283"/>
    <cellStyle name="好_0502通海县_穿堤建筑物" xfId="2284"/>
    <cellStyle name="好_0502通海县_当冲当浪" xfId="2285"/>
    <cellStyle name="好_0502通海县_防汛队伍落实" xfId="2286"/>
    <cellStyle name="好_0502通海县_防汛抗旱责任制落实 " xfId="2287"/>
    <cellStyle name="好_0502通海县_防汛通道" xfId="2288"/>
    <cellStyle name="好_0502通海县_防汛物资统计" xfId="2289"/>
    <cellStyle name="好_0502通海县_非两水夹堤" xfId="2290"/>
    <cellStyle name="好_0502通海县_机埠维修" xfId="2291"/>
    <cellStyle name="好_0502通海县_建设扫尾" xfId="2292"/>
    <cellStyle name="好_0502通海县_两水夹堤" xfId="2293"/>
    <cellStyle name="好_0502通海县_清障扫杂" xfId="2294"/>
    <cellStyle name="好_0502通海县_砂砾石储备" xfId="2295"/>
    <cellStyle name="好_0502通海县_水库检查" xfId="2296"/>
    <cellStyle name="好_0502通海县_水库控制运用" xfId="2297"/>
    <cellStyle name="好_0502通海县_物资储备" xfId="2298"/>
    <cellStyle name="好_0502通海县_险工险段" xfId="2299"/>
    <cellStyle name="好_0502通海县_重点病险水库" xfId="2300"/>
    <cellStyle name="好_05玉溪" xfId="2301"/>
    <cellStyle name="好_05玉溪_2016年市（州）防汛物资储备情况表" xfId="2302"/>
    <cellStyle name="好_05玉溪_病险涵闸" xfId="2303"/>
    <cellStyle name="好_05玉溪_穿堤建筑物" xfId="2304"/>
    <cellStyle name="好_05玉溪_当冲当浪" xfId="2305"/>
    <cellStyle name="好_05玉溪_防汛队伍落实" xfId="2306"/>
    <cellStyle name="好_05玉溪_防汛抗旱责任制落实 " xfId="2307"/>
    <cellStyle name="好_05玉溪_防汛通道" xfId="2308"/>
    <cellStyle name="好_05玉溪_防汛物资统计" xfId="2309"/>
    <cellStyle name="好_05玉溪_非两水夹堤" xfId="2310"/>
    <cellStyle name="好_05玉溪_机埠维修" xfId="2311"/>
    <cellStyle name="好_05玉溪_建设扫尾" xfId="2312"/>
    <cellStyle name="好_05玉溪_两水夹堤" xfId="2313"/>
    <cellStyle name="好_05玉溪_清障扫杂" xfId="2314"/>
    <cellStyle name="好_05玉溪_砂砾石储备" xfId="2315"/>
    <cellStyle name="好_05玉溪_水库检查" xfId="2316"/>
    <cellStyle name="好_05玉溪_水库控制运用" xfId="2317"/>
    <cellStyle name="好_05玉溪_物资储备" xfId="2318"/>
    <cellStyle name="好_05玉溪_险工险段" xfId="2319"/>
    <cellStyle name="好_05玉溪_重点病险水库" xfId="2320"/>
    <cellStyle name="好_0605石屏县" xfId="2321"/>
    <cellStyle name="好_0605石屏县_2016年市（州）防汛物资储备情况表" xfId="2322"/>
    <cellStyle name="好_0605石屏县_病险涵闸" xfId="2323"/>
    <cellStyle name="好_0605石屏县_穿堤建筑物" xfId="2324"/>
    <cellStyle name="好_0605石屏县_当冲当浪" xfId="2325"/>
    <cellStyle name="好_0605石屏县_防汛队伍落实" xfId="2326"/>
    <cellStyle name="好_0605石屏县_防汛抗旱责任制落实 " xfId="2327"/>
    <cellStyle name="好_0605石屏县_防汛通道" xfId="2328"/>
    <cellStyle name="好_0605石屏县_防汛物资统计" xfId="2329"/>
    <cellStyle name="好_0605石屏县_非两水夹堤" xfId="2330"/>
    <cellStyle name="好_0605石屏县_机埠维修" xfId="2331"/>
    <cellStyle name="好_0605石屏县_建设扫尾" xfId="2332"/>
    <cellStyle name="好_0605石屏县_两水夹堤" xfId="2333"/>
    <cellStyle name="好_0605石屏县_清障扫杂" xfId="2334"/>
    <cellStyle name="好_0605石屏县_砂砾石储备" xfId="2335"/>
    <cellStyle name="好_0605石屏县_水库检查" xfId="2336"/>
    <cellStyle name="好_0605石屏县_水库控制运用" xfId="2337"/>
    <cellStyle name="好_0605石屏县_物资储备" xfId="2338"/>
    <cellStyle name="好_0605石屏县_险工险段" xfId="2339"/>
    <cellStyle name="好_0605石屏县_重点病险水库" xfId="2340"/>
    <cellStyle name="好_1003牟定县" xfId="2341"/>
    <cellStyle name="好_1110洱源县" xfId="2342"/>
    <cellStyle name="好_1110洱源县_2016年市（州）防汛物资储备情况表" xfId="2343"/>
    <cellStyle name="好_1110洱源县_病险涵闸" xfId="2344"/>
    <cellStyle name="好_1110洱源县_穿堤建筑物" xfId="2345"/>
    <cellStyle name="好_1110洱源县_当冲当浪" xfId="2346"/>
    <cellStyle name="好_1110洱源县_防汛队伍落实" xfId="2347"/>
    <cellStyle name="好_1110洱源县_防汛抗旱责任制落实 " xfId="2348"/>
    <cellStyle name="好_1110洱源县_防汛通道" xfId="2349"/>
    <cellStyle name="好_1110洱源县_防汛物资统计" xfId="2350"/>
    <cellStyle name="好_1110洱源县_非两水夹堤" xfId="2351"/>
    <cellStyle name="好_1110洱源县_机埠维修" xfId="2352"/>
    <cellStyle name="好_1110洱源县_建设扫尾" xfId="2353"/>
    <cellStyle name="好_1110洱源县_两水夹堤" xfId="2354"/>
    <cellStyle name="好_1110洱源县_清障扫杂" xfId="2355"/>
    <cellStyle name="好_1110洱源县_砂砾石储备" xfId="2356"/>
    <cellStyle name="好_1110洱源县_水库检查" xfId="2357"/>
    <cellStyle name="好_1110洱源县_水库控制运用" xfId="2358"/>
    <cellStyle name="好_1110洱源县_物资储备" xfId="2359"/>
    <cellStyle name="好_1110洱源县_险工险段" xfId="2360"/>
    <cellStyle name="好_1110洱源县_重点病险水库" xfId="2361"/>
    <cellStyle name="好_11大理" xfId="2362"/>
    <cellStyle name="好_11大理_2016年市（州）防汛物资储备情况表" xfId="2363"/>
    <cellStyle name="好_11大理_病险涵闸" xfId="2364"/>
    <cellStyle name="好_11大理_穿堤建筑物" xfId="2365"/>
    <cellStyle name="好_11大理_当冲当浪" xfId="2366"/>
    <cellStyle name="好_11大理_防汛队伍落实" xfId="2367"/>
    <cellStyle name="好_11大理_防汛抗旱责任制落实 " xfId="2368"/>
    <cellStyle name="好_11大理_防汛通道" xfId="2369"/>
    <cellStyle name="好_11大理_防汛物资统计" xfId="2370"/>
    <cellStyle name="好_11大理_非两水夹堤" xfId="2371"/>
    <cellStyle name="好_11大理_机埠维修" xfId="2372"/>
    <cellStyle name="好_11大理_建设扫尾" xfId="2373"/>
    <cellStyle name="好_11大理_两水夹堤" xfId="2374"/>
    <cellStyle name="好_11大理_清障扫杂" xfId="2375"/>
    <cellStyle name="好_11大理_砂砾石储备" xfId="2376"/>
    <cellStyle name="好_11大理_水库检查" xfId="2377"/>
    <cellStyle name="好_11大理_水库控制运用" xfId="2378"/>
    <cellStyle name="好_11大理_物资储备" xfId="2379"/>
    <cellStyle name="好_11大理_险工险段" xfId="2380"/>
    <cellStyle name="好_11大理_重点病险水库" xfId="2381"/>
    <cellStyle name="好_2、土地面积、人口、粮食产量基本情况" xfId="2382"/>
    <cellStyle name="好_2、土地面积、人口、粮食产量基本情况_2016年市（州）防汛物资储备情况表" xfId="2383"/>
    <cellStyle name="好_2、土地面积、人口、粮食产量基本情况_病险涵闸" xfId="2384"/>
    <cellStyle name="好_2、土地面积、人口、粮食产量基本情况_穿堤建筑物" xfId="2385"/>
    <cellStyle name="好_2、土地面积、人口、粮食产量基本情况_当冲当浪" xfId="2386"/>
    <cellStyle name="好_2、土地面积、人口、粮食产量基本情况_防汛队伍落实" xfId="2387"/>
    <cellStyle name="好_2、土地面积、人口、粮食产量基本情况_防汛抗旱责任制落实 " xfId="2388"/>
    <cellStyle name="好_2、土地面积、人口、粮食产量基本情况_防汛通道" xfId="2389"/>
    <cellStyle name="好_2、土地面积、人口、粮食产量基本情况_防汛物资统计" xfId="2390"/>
    <cellStyle name="好_2、土地面积、人口、粮食产量基本情况_非两水夹堤" xfId="2391"/>
    <cellStyle name="好_2、土地面积、人口、粮食产量基本情况_机埠维修" xfId="2392"/>
    <cellStyle name="好_2、土地面积、人口、粮食产量基本情况_建设扫尾" xfId="2393"/>
    <cellStyle name="好_2、土地面积、人口、粮食产量基本情况_两水夹堤" xfId="2394"/>
    <cellStyle name="好_2、土地面积、人口、粮食产量基本情况_清障扫杂" xfId="2395"/>
    <cellStyle name="好_2、土地面积、人口、粮食产量基本情况_砂砾石储备" xfId="2396"/>
    <cellStyle name="好_2、土地面积、人口、粮食产量基本情况_水库检查" xfId="2397"/>
    <cellStyle name="好_2、土地面积、人口、粮食产量基本情况_水库控制运用" xfId="2398"/>
    <cellStyle name="好_2、土地面积、人口、粮食产量基本情况_物资储备" xfId="2399"/>
    <cellStyle name="好_2、土地面积、人口、粮食产量基本情况_险工险段" xfId="2400"/>
    <cellStyle name="好_2、土地面积、人口、粮食产量基本情况_重点病险水库" xfId="2401"/>
    <cellStyle name="好_2006年分析表" xfId="2402"/>
    <cellStyle name="好_2006年分析表_2016年市（州）防汛物资储备情况表" xfId="2403"/>
    <cellStyle name="好_2006年分析表_病险涵闸" xfId="2404"/>
    <cellStyle name="好_2006年分析表_穿堤建筑物" xfId="2405"/>
    <cellStyle name="好_2006年分析表_当冲当浪" xfId="2406"/>
    <cellStyle name="好_2006年分析表_防汛队伍落实" xfId="2407"/>
    <cellStyle name="好_2006年分析表_防汛抗旱责任制落实 " xfId="2408"/>
    <cellStyle name="好_2006年分析表_防汛通道" xfId="2409"/>
    <cellStyle name="好_2006年分析表_防汛物资统计" xfId="2410"/>
    <cellStyle name="好_2006年分析表_非两水夹堤" xfId="2411"/>
    <cellStyle name="好_2006年分析表_机埠维修" xfId="2412"/>
    <cellStyle name="好_2006年分析表_建设扫尾" xfId="2413"/>
    <cellStyle name="好_2006年分析表_两水夹堤" xfId="2414"/>
    <cellStyle name="好_2006年分析表_清障扫杂" xfId="2415"/>
    <cellStyle name="好_2006年分析表_砂砾石储备" xfId="2416"/>
    <cellStyle name="好_2006年分析表_水库检查" xfId="2417"/>
    <cellStyle name="好_2006年分析表_水库控制运用" xfId="2418"/>
    <cellStyle name="好_2006年分析表_物资储备" xfId="2419"/>
    <cellStyle name="好_2006年分析表_险工险段" xfId="2420"/>
    <cellStyle name="好_2006年分析表_重点病险水库" xfId="2421"/>
    <cellStyle name="好_2006年基础数据" xfId="2422"/>
    <cellStyle name="好_2006年基础数据_2016年市（州）防汛物资储备情况表" xfId="2423"/>
    <cellStyle name="好_2006年基础数据_病险涵闸" xfId="2424"/>
    <cellStyle name="好_2006年基础数据_穿堤建筑物" xfId="2425"/>
    <cellStyle name="好_2006年基础数据_当冲当浪" xfId="2426"/>
    <cellStyle name="好_2006年基础数据_防汛队伍落实" xfId="2427"/>
    <cellStyle name="好_2006年基础数据_防汛抗旱责任制落实 " xfId="2428"/>
    <cellStyle name="好_2006年基础数据_防汛通道" xfId="2429"/>
    <cellStyle name="好_2006年基础数据_防汛物资统计" xfId="2430"/>
    <cellStyle name="好_2006年基础数据_非两水夹堤" xfId="2431"/>
    <cellStyle name="好_2006年基础数据_机埠维修" xfId="2432"/>
    <cellStyle name="好_2006年基础数据_建设扫尾" xfId="2433"/>
    <cellStyle name="好_2006年基础数据_两水夹堤" xfId="2434"/>
    <cellStyle name="好_2006年基础数据_清障扫杂" xfId="2435"/>
    <cellStyle name="好_2006年基础数据_砂砾石储备" xfId="2436"/>
    <cellStyle name="好_2006年基础数据_水库检查" xfId="2437"/>
    <cellStyle name="好_2006年基础数据_水库控制运用" xfId="2438"/>
    <cellStyle name="好_2006年基础数据_物资储备" xfId="2439"/>
    <cellStyle name="好_2006年基础数据_险工险段" xfId="2440"/>
    <cellStyle name="好_2006年基础数据_重点病险水库" xfId="2441"/>
    <cellStyle name="好_2006年全省财力计算表（中央、决算）" xfId="2442"/>
    <cellStyle name="好_2006年全省财力计算表（中央、决算）_2016年市（州）防汛物资储备情况表" xfId="2443"/>
    <cellStyle name="好_2006年全省财力计算表（中央、决算）_病险涵闸" xfId="2444"/>
    <cellStyle name="好_2006年全省财力计算表（中央、决算）_穿堤建筑物" xfId="2445"/>
    <cellStyle name="好_2006年全省财力计算表（中央、决算）_当冲当浪" xfId="2446"/>
    <cellStyle name="好_2006年全省财力计算表（中央、决算）_防汛队伍落实" xfId="2447"/>
    <cellStyle name="好_2006年全省财力计算表（中央、决算）_防汛抗旱责任制落实 " xfId="2448"/>
    <cellStyle name="好_2006年全省财力计算表（中央、决算）_防汛通道" xfId="2449"/>
    <cellStyle name="好_2006年全省财力计算表（中央、决算）_防汛物资统计" xfId="2450"/>
    <cellStyle name="好_2006年全省财力计算表（中央、决算）_非两水夹堤" xfId="2451"/>
    <cellStyle name="好_2006年全省财力计算表（中央、决算）_机埠维修" xfId="2452"/>
    <cellStyle name="好_2006年全省财力计算表（中央、决算）_建设扫尾" xfId="2453"/>
    <cellStyle name="好_2006年全省财力计算表（中央、决算）_两水夹堤" xfId="2454"/>
    <cellStyle name="好_2006年全省财力计算表（中央、决算）_清障扫杂" xfId="2455"/>
    <cellStyle name="好_2006年全省财力计算表（中央、决算）_砂砾石储备" xfId="2456"/>
    <cellStyle name="好_2006年全省财力计算表（中央、决算）_水库检查" xfId="2457"/>
    <cellStyle name="好_2006年全省财力计算表（中央、决算）_水库控制运用" xfId="2458"/>
    <cellStyle name="好_2006年全省财力计算表（中央、决算）_物资储备" xfId="2459"/>
    <cellStyle name="好_2006年全省财力计算表（中央、决算）_险工险段" xfId="2460"/>
    <cellStyle name="好_2006年全省财力计算表（中央、决算）_重点病险水库" xfId="2461"/>
    <cellStyle name="好_2006年水利统计指标统计表" xfId="2462"/>
    <cellStyle name="好_2006年水利统计指标统计表_2016年市（州）防汛物资储备情况表" xfId="2463"/>
    <cellStyle name="好_2006年水利统计指标统计表_病险涵闸" xfId="2464"/>
    <cellStyle name="好_2006年水利统计指标统计表_穿堤建筑物" xfId="2465"/>
    <cellStyle name="好_2006年水利统计指标统计表_当冲当浪" xfId="2466"/>
    <cellStyle name="好_2006年水利统计指标统计表_防汛队伍落实" xfId="2467"/>
    <cellStyle name="好_2006年水利统计指标统计表_防汛抗旱责任制落实 " xfId="2468"/>
    <cellStyle name="好_2006年水利统计指标统计表_防汛通道" xfId="2469"/>
    <cellStyle name="好_2006年水利统计指标统计表_防汛物资统计" xfId="2470"/>
    <cellStyle name="好_2006年水利统计指标统计表_非两水夹堤" xfId="2471"/>
    <cellStyle name="好_2006年水利统计指标统计表_机埠维修" xfId="2472"/>
    <cellStyle name="好_2006年水利统计指标统计表_建设扫尾" xfId="2473"/>
    <cellStyle name="好_2006年水利统计指标统计表_两水夹堤" xfId="2474"/>
    <cellStyle name="好_2006年水利统计指标统计表_清障扫杂" xfId="2475"/>
    <cellStyle name="好_2006年水利统计指标统计表_砂砾石储备" xfId="2476"/>
    <cellStyle name="好_2006年水利统计指标统计表_水库检查" xfId="2477"/>
    <cellStyle name="好_2006年水利统计指标统计表_水库控制运用" xfId="2478"/>
    <cellStyle name="好_2006年水利统计指标统计表_物资储备" xfId="2479"/>
    <cellStyle name="好_2006年水利统计指标统计表_险工险段" xfId="2480"/>
    <cellStyle name="好_2006年水利统计指标统计表_重点病险水库" xfId="2481"/>
    <cellStyle name="好_2006年在职人员情况" xfId="2482"/>
    <cellStyle name="好_2006年在职人员情况_2016年市（州）防汛物资储备情况表" xfId="2483"/>
    <cellStyle name="好_2006年在职人员情况_病险涵闸" xfId="2484"/>
    <cellStyle name="好_2006年在职人员情况_穿堤建筑物" xfId="2485"/>
    <cellStyle name="好_2006年在职人员情况_当冲当浪" xfId="2486"/>
    <cellStyle name="好_2006年在职人员情况_防汛队伍落实" xfId="2487"/>
    <cellStyle name="好_2006年在职人员情况_防汛抗旱责任制落实 " xfId="2488"/>
    <cellStyle name="好_2006年在职人员情况_防汛通道" xfId="2489"/>
    <cellStyle name="好_2006年在职人员情况_防汛物资统计" xfId="2490"/>
    <cellStyle name="好_2006年在职人员情况_非两水夹堤" xfId="2491"/>
    <cellStyle name="好_2006年在职人员情况_机埠维修" xfId="2492"/>
    <cellStyle name="好_2006年在职人员情况_建设扫尾" xfId="2493"/>
    <cellStyle name="好_2006年在职人员情况_两水夹堤" xfId="2494"/>
    <cellStyle name="好_2006年在职人员情况_清障扫杂" xfId="2495"/>
    <cellStyle name="好_2006年在职人员情况_砂砾石储备" xfId="2496"/>
    <cellStyle name="好_2006年在职人员情况_水库检查" xfId="2497"/>
    <cellStyle name="好_2006年在职人员情况_水库控制运用" xfId="2498"/>
    <cellStyle name="好_2006年在职人员情况_物资储备" xfId="2499"/>
    <cellStyle name="好_2006年在职人员情况_险工险段" xfId="2500"/>
    <cellStyle name="好_2006年在职人员情况_重点病险水库" xfId="2501"/>
    <cellStyle name="好_2007年检察院案件数" xfId="2502"/>
    <cellStyle name="好_2007年检察院案件数_2016年市（州）防汛物资储备情况表" xfId="2503"/>
    <cellStyle name="好_2007年检察院案件数_病险涵闸" xfId="2504"/>
    <cellStyle name="好_2007年检察院案件数_穿堤建筑物" xfId="2505"/>
    <cellStyle name="好_2007年检察院案件数_当冲当浪" xfId="2506"/>
    <cellStyle name="好_2007年检察院案件数_防汛队伍落实" xfId="2507"/>
    <cellStyle name="好_2007年检察院案件数_防汛抗旱责任制落实 " xfId="2508"/>
    <cellStyle name="好_2007年检察院案件数_防汛通道" xfId="2509"/>
    <cellStyle name="好_2007年检察院案件数_防汛物资统计" xfId="2510"/>
    <cellStyle name="好_2007年检察院案件数_非两水夹堤" xfId="2511"/>
    <cellStyle name="好_2007年检察院案件数_机埠维修" xfId="2512"/>
    <cellStyle name="好_2007年检察院案件数_建设扫尾" xfId="2513"/>
    <cellStyle name="好_2007年检察院案件数_两水夹堤" xfId="2514"/>
    <cellStyle name="好_2007年检察院案件数_清障扫杂" xfId="2515"/>
    <cellStyle name="好_2007年检察院案件数_砂砾石储备" xfId="2516"/>
    <cellStyle name="好_2007年检察院案件数_水库检查" xfId="2517"/>
    <cellStyle name="好_2007年检察院案件数_水库控制运用" xfId="2518"/>
    <cellStyle name="好_2007年检察院案件数_物资储备" xfId="2519"/>
    <cellStyle name="好_2007年检察院案件数_险工险段" xfId="2520"/>
    <cellStyle name="好_2007年检察院案件数_重点病险水库" xfId="2521"/>
    <cellStyle name="好_2007年可用财力" xfId="2522"/>
    <cellStyle name="好_2007年可用财力_2016年市（州）防汛物资储备情况表" xfId="2523"/>
    <cellStyle name="好_2007年可用财力_病险涵闸" xfId="2524"/>
    <cellStyle name="好_2007年可用财力_穿堤建筑物" xfId="2525"/>
    <cellStyle name="好_2007年可用财力_当冲当浪" xfId="2526"/>
    <cellStyle name="好_2007年可用财力_防汛队伍落实" xfId="2527"/>
    <cellStyle name="好_2007年可用财力_防汛抗旱责任制落实 " xfId="2528"/>
    <cellStyle name="好_2007年可用财力_防汛通道" xfId="2529"/>
    <cellStyle name="好_2007年可用财力_防汛物资统计" xfId="2530"/>
    <cellStyle name="好_2007年可用财力_非两水夹堤" xfId="2531"/>
    <cellStyle name="好_2007年可用财力_机埠维修" xfId="2532"/>
    <cellStyle name="好_2007年可用财力_建设扫尾" xfId="2533"/>
    <cellStyle name="好_2007年可用财力_两水夹堤" xfId="2534"/>
    <cellStyle name="好_2007年可用财力_清障扫杂" xfId="2535"/>
    <cellStyle name="好_2007年可用财力_砂砾石储备" xfId="2536"/>
    <cellStyle name="好_2007年可用财力_水库检查" xfId="2537"/>
    <cellStyle name="好_2007年可用财力_水库控制运用" xfId="2538"/>
    <cellStyle name="好_2007年可用财力_物资储备" xfId="2539"/>
    <cellStyle name="好_2007年可用财力_险工险段" xfId="2540"/>
    <cellStyle name="好_2007年可用财力_重点病险水库" xfId="2541"/>
    <cellStyle name="好_2007年人员分部门统计表" xfId="2542"/>
    <cellStyle name="好_2007年人员分部门统计表_2016年市（州）防汛物资储备情况表" xfId="2543"/>
    <cellStyle name="好_2007年人员分部门统计表_病险涵闸" xfId="2544"/>
    <cellStyle name="好_2007年人员分部门统计表_穿堤建筑物" xfId="2545"/>
    <cellStyle name="好_2007年人员分部门统计表_当冲当浪" xfId="2546"/>
    <cellStyle name="好_2007年人员分部门统计表_防汛队伍落实" xfId="2547"/>
    <cellStyle name="好_2007年人员分部门统计表_防汛抗旱责任制落实 " xfId="2548"/>
    <cellStyle name="好_2007年人员分部门统计表_防汛通道" xfId="2549"/>
    <cellStyle name="好_2007年人员分部门统计表_防汛物资统计" xfId="2550"/>
    <cellStyle name="好_2007年人员分部门统计表_非两水夹堤" xfId="2551"/>
    <cellStyle name="好_2007年人员分部门统计表_机埠维修" xfId="2552"/>
    <cellStyle name="好_2007年人员分部门统计表_建设扫尾" xfId="2553"/>
    <cellStyle name="好_2007年人员分部门统计表_两水夹堤" xfId="2554"/>
    <cellStyle name="好_2007年人员分部门统计表_清障扫杂" xfId="2555"/>
    <cellStyle name="好_2007年人员分部门统计表_砂砾石储备" xfId="2556"/>
    <cellStyle name="好_2007年人员分部门统计表_水库检查" xfId="2557"/>
    <cellStyle name="好_2007年人员分部门统计表_水库控制运用" xfId="2558"/>
    <cellStyle name="好_2007年人员分部门统计表_物资储备" xfId="2559"/>
    <cellStyle name="好_2007年人员分部门统计表_险工险段" xfId="2560"/>
    <cellStyle name="好_2007年人员分部门统计表_重点病险水库" xfId="2561"/>
    <cellStyle name="好_2007年政法部门业务指标" xfId="2562"/>
    <cellStyle name="好_2007年政法部门业务指标_2016年市（州）防汛物资储备情况表" xfId="2563"/>
    <cellStyle name="好_2007年政法部门业务指标_病险涵闸" xfId="2564"/>
    <cellStyle name="好_2007年政法部门业务指标_穿堤建筑物" xfId="2565"/>
    <cellStyle name="好_2007年政法部门业务指标_当冲当浪" xfId="2566"/>
    <cellStyle name="好_2007年政法部门业务指标_防汛队伍落实" xfId="2567"/>
    <cellStyle name="好_2007年政法部门业务指标_防汛抗旱责任制落实 " xfId="2568"/>
    <cellStyle name="好_2007年政法部门业务指标_防汛通道" xfId="2569"/>
    <cellStyle name="好_2007年政法部门业务指标_防汛物资统计" xfId="2570"/>
    <cellStyle name="好_2007年政法部门业务指标_非两水夹堤" xfId="2571"/>
    <cellStyle name="好_2007年政法部门业务指标_机埠维修" xfId="2572"/>
    <cellStyle name="好_2007年政法部门业务指标_建设扫尾" xfId="2573"/>
    <cellStyle name="好_2007年政法部门业务指标_两水夹堤" xfId="2574"/>
    <cellStyle name="好_2007年政法部门业务指标_清障扫杂" xfId="2575"/>
    <cellStyle name="好_2007年政法部门业务指标_砂砾石储备" xfId="2576"/>
    <cellStyle name="好_2007年政法部门业务指标_水库检查" xfId="2577"/>
    <cellStyle name="好_2007年政法部门业务指标_水库控制运用" xfId="2578"/>
    <cellStyle name="好_2007年政法部门业务指标_物资储备" xfId="2579"/>
    <cellStyle name="好_2007年政法部门业务指标_险工险段" xfId="2580"/>
    <cellStyle name="好_2007年政法部门业务指标_重点病险水库" xfId="2581"/>
    <cellStyle name="好_2008年县级公安保障标准落实奖励经费分配测算" xfId="2582"/>
    <cellStyle name="好_2008年县级公安保障标准落实奖励经费分配测算_2016年市（州）防汛物资储备情况表" xfId="2583"/>
    <cellStyle name="好_2008年县级公安保障标准落实奖励经费分配测算_病险涵闸" xfId="2584"/>
    <cellStyle name="好_2008年县级公安保障标准落实奖励经费分配测算_穿堤建筑物" xfId="2585"/>
    <cellStyle name="好_2008年县级公安保障标准落实奖励经费分配测算_当冲当浪" xfId="2586"/>
    <cellStyle name="好_2008年县级公安保障标准落实奖励经费分配测算_防汛队伍落实" xfId="2587"/>
    <cellStyle name="好_2008年县级公安保障标准落实奖励经费分配测算_防汛抗旱责任制落实 " xfId="2588"/>
    <cellStyle name="好_2008年县级公安保障标准落实奖励经费分配测算_防汛通道" xfId="2589"/>
    <cellStyle name="好_2008年县级公安保障标准落实奖励经费分配测算_防汛物资统计" xfId="2590"/>
    <cellStyle name="好_2008年县级公安保障标准落实奖励经费分配测算_非两水夹堤" xfId="2591"/>
    <cellStyle name="好_2008年县级公安保障标准落实奖励经费分配测算_机埠维修" xfId="2592"/>
    <cellStyle name="好_2008年县级公安保障标准落实奖励经费分配测算_建设扫尾" xfId="2593"/>
    <cellStyle name="好_2008年县级公安保障标准落实奖励经费分配测算_两水夹堤" xfId="2594"/>
    <cellStyle name="好_2008年县级公安保障标准落实奖励经费分配测算_清障扫杂" xfId="2595"/>
    <cellStyle name="好_2008年县级公安保障标准落实奖励经费分配测算_砂砾石储备" xfId="2596"/>
    <cellStyle name="好_2008年县级公安保障标准落实奖励经费分配测算_水库检查" xfId="2597"/>
    <cellStyle name="好_2008年县级公安保障标准落实奖励经费分配测算_水库控制运用" xfId="2598"/>
    <cellStyle name="好_2008年县级公安保障标准落实奖励经费分配测算_物资储备" xfId="2599"/>
    <cellStyle name="好_2008年县级公安保障标准落实奖励经费分配测算_险工险段" xfId="2600"/>
    <cellStyle name="好_2008年县级公安保障标准落实奖励经费分配测算_重点病险水库" xfId="2601"/>
    <cellStyle name="好_2008云南省分县市中小学教职工统计表（教育厅提供）" xfId="2602"/>
    <cellStyle name="好_2008云南省分县市中小学教职工统计表（教育厅提供）_2016年市（州）防汛物资储备情况表" xfId="2603"/>
    <cellStyle name="好_2008云南省分县市中小学教职工统计表（教育厅提供）_病险涵闸" xfId="2604"/>
    <cellStyle name="好_2008云南省分县市中小学教职工统计表（教育厅提供）_穿堤建筑物" xfId="2605"/>
    <cellStyle name="好_2008云南省分县市中小学教职工统计表（教育厅提供）_当冲当浪" xfId="2606"/>
    <cellStyle name="好_2008云南省分县市中小学教职工统计表（教育厅提供）_防汛队伍落实" xfId="2607"/>
    <cellStyle name="好_2008云南省分县市中小学教职工统计表（教育厅提供）_防汛抗旱责任制落实 " xfId="2608"/>
    <cellStyle name="好_2008云南省分县市中小学教职工统计表（教育厅提供）_防汛通道" xfId="2609"/>
    <cellStyle name="好_2008云南省分县市中小学教职工统计表（教育厅提供）_防汛物资统计" xfId="2610"/>
    <cellStyle name="好_2008云南省分县市中小学教职工统计表（教育厅提供）_非两水夹堤" xfId="2611"/>
    <cellStyle name="好_2008云南省分县市中小学教职工统计表（教育厅提供）_机埠维修" xfId="2612"/>
    <cellStyle name="好_2008云南省分县市中小学教职工统计表（教育厅提供）_建设扫尾" xfId="2613"/>
    <cellStyle name="好_2008云南省分县市中小学教职工统计表（教育厅提供）_两水夹堤" xfId="2614"/>
    <cellStyle name="好_2008云南省分县市中小学教职工统计表（教育厅提供）_清障扫杂" xfId="2615"/>
    <cellStyle name="好_2008云南省分县市中小学教职工统计表（教育厅提供）_砂砾石储备" xfId="2616"/>
    <cellStyle name="好_2008云南省分县市中小学教职工统计表（教育厅提供）_水库检查" xfId="2617"/>
    <cellStyle name="好_2008云南省分县市中小学教职工统计表（教育厅提供）_水库控制运用" xfId="2618"/>
    <cellStyle name="好_2008云南省分县市中小学教职工统计表（教育厅提供）_物资储备" xfId="2619"/>
    <cellStyle name="好_2008云南省分县市中小学教职工统计表（教育厅提供）_险工险段" xfId="2620"/>
    <cellStyle name="好_2008云南省分县市中小学教职工统计表（教育厅提供）_重点病险水库" xfId="2621"/>
    <cellStyle name="好_2009年一般性转移支付标准工资" xfId="2622"/>
    <cellStyle name="好_2009年一般性转移支付标准工资_~4190974" xfId="2623"/>
    <cellStyle name="好_2009年一般性转移支付标准工资_~4190974_2016年市（州）防汛物资储备情况表" xfId="2624"/>
    <cellStyle name="好_2009年一般性转移支付标准工资_~4190974_病险涵闸" xfId="2625"/>
    <cellStyle name="好_2009年一般性转移支付标准工资_~4190974_穿堤建筑物" xfId="2626"/>
    <cellStyle name="好_2009年一般性转移支付标准工资_~4190974_当冲当浪" xfId="2627"/>
    <cellStyle name="好_2009年一般性转移支付标准工资_~4190974_防汛队伍落实" xfId="2628"/>
    <cellStyle name="好_2009年一般性转移支付标准工资_~4190974_防汛抗旱责任制落实 " xfId="2629"/>
    <cellStyle name="好_2009年一般性转移支付标准工资_~4190974_防汛通道" xfId="2630"/>
    <cellStyle name="好_2009年一般性转移支付标准工资_~4190974_防汛物资统计" xfId="2631"/>
    <cellStyle name="好_2009年一般性转移支付标准工资_~4190974_非两水夹堤" xfId="2632"/>
    <cellStyle name="好_2009年一般性转移支付标准工资_~4190974_机埠维修" xfId="2633"/>
    <cellStyle name="好_2009年一般性转移支付标准工资_~4190974_建设扫尾" xfId="2634"/>
    <cellStyle name="好_2009年一般性转移支付标准工资_~4190974_两水夹堤" xfId="2635"/>
    <cellStyle name="好_2009年一般性转移支付标准工资_~4190974_清障扫杂" xfId="2636"/>
    <cellStyle name="好_2009年一般性转移支付标准工资_~4190974_砂砾石储备" xfId="2637"/>
    <cellStyle name="好_2009年一般性转移支付标准工资_~4190974_水库检查" xfId="2638"/>
    <cellStyle name="好_2009年一般性转移支付标准工资_~4190974_水库控制运用" xfId="2639"/>
    <cellStyle name="好_2009年一般性转移支付标准工资_~4190974_物资储备" xfId="2640"/>
    <cellStyle name="好_2009年一般性转移支付标准工资_~4190974_险工险段" xfId="2641"/>
    <cellStyle name="好_2009年一般性转移支付标准工资_~4190974_重点病险水库" xfId="2642"/>
    <cellStyle name="好_2009年一般性转移支付标准工资_~5676413" xfId="2643"/>
    <cellStyle name="好_2009年一般性转移支付标准工资_~5676413_2016年市（州）防汛物资储备情况表" xfId="2644"/>
    <cellStyle name="好_2009年一般性转移支付标准工资_~5676413_病险涵闸" xfId="2645"/>
    <cellStyle name="好_2009年一般性转移支付标准工资_~5676413_穿堤建筑物" xfId="2646"/>
    <cellStyle name="好_2009年一般性转移支付标准工资_~5676413_当冲当浪" xfId="2647"/>
    <cellStyle name="好_2009年一般性转移支付标准工资_~5676413_防汛队伍落实" xfId="2648"/>
    <cellStyle name="好_2009年一般性转移支付标准工资_~5676413_防汛抗旱责任制落实 " xfId="2649"/>
    <cellStyle name="好_2009年一般性转移支付标准工资_~5676413_防汛通道" xfId="2650"/>
    <cellStyle name="好_2009年一般性转移支付标准工资_~5676413_防汛物资统计" xfId="2651"/>
    <cellStyle name="好_2009年一般性转移支付标准工资_~5676413_非两水夹堤" xfId="2652"/>
    <cellStyle name="好_2009年一般性转移支付标准工资_~5676413_机埠维修" xfId="2653"/>
    <cellStyle name="好_2009年一般性转移支付标准工资_~5676413_建设扫尾" xfId="2654"/>
    <cellStyle name="好_2009年一般性转移支付标准工资_~5676413_两水夹堤" xfId="2655"/>
    <cellStyle name="好_2009年一般性转移支付标准工资_~5676413_清障扫杂" xfId="2656"/>
    <cellStyle name="好_2009年一般性转移支付标准工资_~5676413_砂砾石储备" xfId="2657"/>
    <cellStyle name="好_2009年一般性转移支付标准工资_~5676413_水库检查" xfId="2658"/>
    <cellStyle name="好_2009年一般性转移支付标准工资_~5676413_水库控制运用" xfId="2659"/>
    <cellStyle name="好_2009年一般性转移支付标准工资_~5676413_物资储备" xfId="2660"/>
    <cellStyle name="好_2009年一般性转移支付标准工资_~5676413_险工险段" xfId="2661"/>
    <cellStyle name="好_2009年一般性转移支付标准工资_~5676413_重点病险水库" xfId="2662"/>
    <cellStyle name="好_2009年一般性转移支付标准工资_2016年市（州）防汛物资储备情况表" xfId="2663"/>
    <cellStyle name="好_2009年一般性转移支付标准工资_病险涵闸" xfId="2664"/>
    <cellStyle name="好_2009年一般性转移支付标准工资_不用软件计算9.1不考虑经费管理评价xl" xfId="2665"/>
    <cellStyle name="好_2009年一般性转移支付标准工资_不用软件计算9.1不考虑经费管理评价xl_2016年市（州）防汛物资储备情况表" xfId="2666"/>
    <cellStyle name="好_2009年一般性转移支付标准工资_不用软件计算9.1不考虑经费管理评价xl_病险涵闸" xfId="2667"/>
    <cellStyle name="好_2009年一般性转移支付标准工资_不用软件计算9.1不考虑经费管理评价xl_穿堤建筑物" xfId="2668"/>
    <cellStyle name="好_2009年一般性转移支付标准工资_不用软件计算9.1不考虑经费管理评价xl_当冲当浪" xfId="2669"/>
    <cellStyle name="好_2009年一般性转移支付标准工资_不用软件计算9.1不考虑经费管理评价xl_防汛队伍落实" xfId="2670"/>
    <cellStyle name="好_2009年一般性转移支付标准工资_不用软件计算9.1不考虑经费管理评价xl_防汛抗旱责任制落实 " xfId="2671"/>
    <cellStyle name="好_2009年一般性转移支付标准工资_不用软件计算9.1不考虑经费管理评价xl_防汛通道" xfId="2672"/>
    <cellStyle name="好_2009年一般性转移支付标准工资_不用软件计算9.1不考虑经费管理评价xl_防汛物资统计" xfId="2673"/>
    <cellStyle name="好_2009年一般性转移支付标准工资_不用软件计算9.1不考虑经费管理评价xl_非两水夹堤" xfId="2674"/>
    <cellStyle name="好_2009年一般性转移支付标准工资_不用软件计算9.1不考虑经费管理评价xl_机埠维修" xfId="2675"/>
    <cellStyle name="好_2009年一般性转移支付标准工资_不用软件计算9.1不考虑经费管理评价xl_建设扫尾" xfId="2676"/>
    <cellStyle name="好_2009年一般性转移支付标准工资_不用软件计算9.1不考虑经费管理评价xl_两水夹堤" xfId="2677"/>
    <cellStyle name="好_2009年一般性转移支付标准工资_不用软件计算9.1不考虑经费管理评价xl_清障扫杂" xfId="2678"/>
    <cellStyle name="好_2009年一般性转移支付标准工资_不用软件计算9.1不考虑经费管理评价xl_砂砾石储备" xfId="2679"/>
    <cellStyle name="好_2009年一般性转移支付标准工资_不用软件计算9.1不考虑经费管理评价xl_水库检查" xfId="2680"/>
    <cellStyle name="好_2009年一般性转移支付标准工资_不用软件计算9.1不考虑经费管理评价xl_水库控制运用" xfId="2681"/>
    <cellStyle name="好_2009年一般性转移支付标准工资_不用软件计算9.1不考虑经费管理评价xl_物资储备" xfId="2682"/>
    <cellStyle name="好_2009年一般性转移支付标准工资_不用软件计算9.1不考虑经费管理评价xl_险工险段" xfId="2683"/>
    <cellStyle name="好_2009年一般性转移支付标准工资_不用软件计算9.1不考虑经费管理评价xl_重点病险水库" xfId="2684"/>
    <cellStyle name="好_2009年一般性转移支付标准工资_穿堤建筑物" xfId="2685"/>
    <cellStyle name="好_2009年一般性转移支付标准工资_当冲当浪" xfId="2686"/>
    <cellStyle name="好_2009年一般性转移支付标准工资_地方配套按人均增幅控制8.30xl" xfId="2687"/>
    <cellStyle name="好_2009年一般性转移支付标准工资_地方配套按人均增幅控制8.30xl_2016年市（州）防汛物资储备情况表" xfId="2688"/>
    <cellStyle name="好_2009年一般性转移支付标准工资_地方配套按人均增幅控制8.30xl_病险涵闸" xfId="2689"/>
    <cellStyle name="好_2009年一般性转移支付标准工资_地方配套按人均增幅控制8.30xl_穿堤建筑物" xfId="2690"/>
    <cellStyle name="好_2009年一般性转移支付标准工资_地方配套按人均增幅控制8.30xl_当冲当浪" xfId="2691"/>
    <cellStyle name="好_2009年一般性转移支付标准工资_地方配套按人均增幅控制8.30xl_防汛队伍落实" xfId="2692"/>
    <cellStyle name="好_2009年一般性转移支付标准工资_地方配套按人均增幅控制8.30xl_防汛抗旱责任制落实 " xfId="2693"/>
    <cellStyle name="好_2009年一般性转移支付标准工资_地方配套按人均增幅控制8.30xl_防汛通道" xfId="2694"/>
    <cellStyle name="好_2009年一般性转移支付标准工资_地方配套按人均增幅控制8.30xl_防汛物资统计" xfId="2695"/>
    <cellStyle name="好_2009年一般性转移支付标准工资_地方配套按人均增幅控制8.30xl_非两水夹堤" xfId="2696"/>
    <cellStyle name="好_2009年一般性转移支付标准工资_地方配套按人均增幅控制8.30xl_机埠维修" xfId="2697"/>
    <cellStyle name="好_2009年一般性转移支付标准工资_地方配套按人均增幅控制8.30xl_建设扫尾" xfId="2698"/>
    <cellStyle name="好_2009年一般性转移支付标准工资_地方配套按人均增幅控制8.30xl_两水夹堤" xfId="2699"/>
    <cellStyle name="好_2009年一般性转移支付标准工资_地方配套按人均增幅控制8.30xl_清障扫杂" xfId="2700"/>
    <cellStyle name="好_2009年一般性转移支付标准工资_地方配套按人均增幅控制8.30xl_砂砾石储备" xfId="2701"/>
    <cellStyle name="好_2009年一般性转移支付标准工资_地方配套按人均增幅控制8.30xl_水库检查" xfId="2702"/>
    <cellStyle name="好_2009年一般性转移支付标准工资_地方配套按人均增幅控制8.30xl_水库控制运用" xfId="2703"/>
    <cellStyle name="好_2009年一般性转移支付标准工资_地方配套按人均增幅控制8.30xl_物资储备" xfId="2704"/>
    <cellStyle name="好_2009年一般性转移支付标准工资_地方配套按人均增幅控制8.30xl_险工险段" xfId="2705"/>
    <cellStyle name="好_2009年一般性转移支付标准工资_地方配套按人均增幅控制8.30xl_重点病险水库" xfId="2706"/>
    <cellStyle name="好_2009年一般性转移支付标准工资_地方配套按人均增幅控制8.30一般预算平均增幅、人均可用财力平均增幅两次控制、社会治安系数调整、案件数调整xl" xfId="2707"/>
    <cellStyle name="好_2009年一般性转移支付标准工资_地方配套按人均增幅控制8.30一般预算平均增幅、人均可用财力平均增幅两次控制、社会治安系数调整、案件数调整xl_2016年市（州）防汛物资储备情况表" xfId="2708"/>
    <cellStyle name="好_2009年一般性转移支付标准工资_地方配套按人均增幅控制8.30一般预算平均增幅、人均可用财力平均增幅两次控制、社会治安系数调整、案件数调整xl_病险涵闸" xfId="2709"/>
    <cellStyle name="好_2009年一般性转移支付标准工资_地方配套按人均增幅控制8.30一般预算平均增幅、人均可用财力平均增幅两次控制、社会治安系数调整、案件数调整xl_穿堤建筑物" xfId="2710"/>
    <cellStyle name="好_2009年一般性转移支付标准工资_地方配套按人均增幅控制8.30一般预算平均增幅、人均可用财力平均增幅两次控制、社会治安系数调整、案件数调整xl_当冲当浪" xfId="2711"/>
    <cellStyle name="好_2009年一般性转移支付标准工资_地方配套按人均增幅控制8.30一般预算平均增幅、人均可用财力平均增幅两次控制、社会治安系数调整、案件数调整xl_防汛队伍落实" xfId="2712"/>
    <cellStyle name="好_2009年一般性转移支付标准工资_地方配套按人均增幅控制8.30一般预算平均增幅、人均可用财力平均增幅两次控制、社会治安系数调整、案件数调整xl_防汛抗旱责任制落实 " xfId="2713"/>
    <cellStyle name="好_2009年一般性转移支付标准工资_地方配套按人均增幅控制8.30一般预算平均增幅、人均可用财力平均增幅两次控制、社会治安系数调整、案件数调整xl_防汛通道" xfId="2714"/>
    <cellStyle name="好_2009年一般性转移支付标准工资_地方配套按人均增幅控制8.30一般预算平均增幅、人均可用财力平均增幅两次控制、社会治安系数调整、案件数调整xl_防汛物资统计" xfId="2715"/>
    <cellStyle name="好_2009年一般性转移支付标准工资_地方配套按人均增幅控制8.30一般预算平均增幅、人均可用财力平均增幅两次控制、社会治安系数调整、案件数调整xl_非两水夹堤" xfId="2716"/>
    <cellStyle name="好_2009年一般性转移支付标准工资_地方配套按人均增幅控制8.30一般预算平均增幅、人均可用财力平均增幅两次控制、社会治安系数调整、案件数调整xl_机埠维修" xfId="2717"/>
    <cellStyle name="好_2009年一般性转移支付标准工资_地方配套按人均增幅控制8.30一般预算平均增幅、人均可用财力平均增幅两次控制、社会治安系数调整、案件数调整xl_建设扫尾" xfId="2718"/>
    <cellStyle name="好_2009年一般性转移支付标准工资_地方配套按人均增幅控制8.30一般预算平均增幅、人均可用财力平均增幅两次控制、社会治安系数调整、案件数调整xl_两水夹堤" xfId="2719"/>
    <cellStyle name="好_2009年一般性转移支付标准工资_地方配套按人均增幅控制8.30一般预算平均增幅、人均可用财力平均增幅两次控制、社会治安系数调整、案件数调整xl_清障扫杂" xfId="2720"/>
    <cellStyle name="好_2009年一般性转移支付标准工资_地方配套按人均增幅控制8.30一般预算平均增幅、人均可用财力平均增幅两次控制、社会治安系数调整、案件数调整xl_砂砾石储备" xfId="2721"/>
    <cellStyle name="好_2009年一般性转移支付标准工资_地方配套按人均增幅控制8.30一般预算平均增幅、人均可用财力平均增幅两次控制、社会治安系数调整、案件数调整xl_水库检查" xfId="2722"/>
    <cellStyle name="好_2009年一般性转移支付标准工资_地方配套按人均增幅控制8.30一般预算平均增幅、人均可用财力平均增幅两次控制、社会治安系数调整、案件数调整xl_水库控制运用" xfId="2723"/>
    <cellStyle name="好_2009年一般性转移支付标准工资_地方配套按人均增幅控制8.30一般预算平均增幅、人均可用财力平均增幅两次控制、社会治安系数调整、案件数调整xl_物资储备" xfId="2724"/>
    <cellStyle name="好_2009年一般性转移支付标准工资_地方配套按人均增幅控制8.30一般预算平均增幅、人均可用财力平均增幅两次控制、社会治安系数调整、案件数调整xl_险工险段" xfId="2725"/>
    <cellStyle name="好_2009年一般性转移支付标准工资_地方配套按人均增幅控制8.30一般预算平均增幅、人均可用财力平均增幅两次控制、社会治安系数调整、案件数调整xl_重点病险水库" xfId="2726"/>
    <cellStyle name="好_2009年一般性转移支付标准工资_地方配套按人均增幅控制8.31（调整结案率后）xl" xfId="2727"/>
    <cellStyle name="好_2009年一般性转移支付标准工资_地方配套按人均增幅控制8.31（调整结案率后）xl_2016年市（州）防汛物资储备情况表" xfId="2728"/>
    <cellStyle name="好_2009年一般性转移支付标准工资_地方配套按人均增幅控制8.31（调整结案率后）xl_病险涵闸" xfId="2729"/>
    <cellStyle name="好_2009年一般性转移支付标准工资_地方配套按人均增幅控制8.31（调整结案率后）xl_穿堤建筑物" xfId="2730"/>
    <cellStyle name="好_2009年一般性转移支付标准工资_地方配套按人均增幅控制8.31（调整结案率后）xl_当冲当浪" xfId="2731"/>
    <cellStyle name="好_2009年一般性转移支付标准工资_地方配套按人均增幅控制8.31（调整结案率后）xl_防汛队伍落实" xfId="2732"/>
    <cellStyle name="好_2009年一般性转移支付标准工资_地方配套按人均增幅控制8.31（调整结案率后）xl_防汛抗旱责任制落实 " xfId="2733"/>
    <cellStyle name="好_2009年一般性转移支付标准工资_地方配套按人均增幅控制8.31（调整结案率后）xl_防汛通道" xfId="2734"/>
    <cellStyle name="好_2009年一般性转移支付标准工资_地方配套按人均增幅控制8.31（调整结案率后）xl_防汛物资统计" xfId="2735"/>
    <cellStyle name="好_2009年一般性转移支付标准工资_地方配套按人均增幅控制8.31（调整结案率后）xl_非两水夹堤" xfId="2736"/>
    <cellStyle name="好_2009年一般性转移支付标准工资_地方配套按人均增幅控制8.31（调整结案率后）xl_机埠维修" xfId="2737"/>
    <cellStyle name="好_2009年一般性转移支付标准工资_地方配套按人均增幅控制8.31（调整结案率后）xl_建设扫尾" xfId="2738"/>
    <cellStyle name="好_2009年一般性转移支付标准工资_地方配套按人均增幅控制8.31（调整结案率后）xl_两水夹堤" xfId="2739"/>
    <cellStyle name="好_2009年一般性转移支付标准工资_地方配套按人均增幅控制8.31（调整结案率后）xl_清障扫杂" xfId="2740"/>
    <cellStyle name="好_2009年一般性转移支付标准工资_地方配套按人均增幅控制8.31（调整结案率后）xl_砂砾石储备" xfId="2741"/>
    <cellStyle name="好_2009年一般性转移支付标准工资_地方配套按人均增幅控制8.31（调整结案率后）xl_水库检查" xfId="2742"/>
    <cellStyle name="好_2009年一般性转移支付标准工资_地方配套按人均增幅控制8.31（调整结案率后）xl_水库控制运用" xfId="2743"/>
    <cellStyle name="好_2009年一般性转移支付标准工资_地方配套按人均增幅控制8.31（调整结案率后）xl_物资储备" xfId="2744"/>
    <cellStyle name="好_2009年一般性转移支付标准工资_地方配套按人均增幅控制8.31（调整结案率后）xl_险工险段" xfId="2745"/>
    <cellStyle name="好_2009年一般性转移支付标准工资_地方配套按人均增幅控制8.31（调整结案率后）xl_重点病险水库" xfId="2746"/>
    <cellStyle name="好_2009年一般性转移支付标准工资_防汛队伍落实" xfId="2747"/>
    <cellStyle name="好_2009年一般性转移支付标准工资_防汛抗旱责任制落实 " xfId="2748"/>
    <cellStyle name="好_2009年一般性转移支付标准工资_防汛通道" xfId="2749"/>
    <cellStyle name="好_2009年一般性转移支付标准工资_防汛物资统计" xfId="2750"/>
    <cellStyle name="好_2009年一般性转移支付标准工资_非两水夹堤" xfId="2751"/>
    <cellStyle name="好_2009年一般性转移支付标准工资_机埠维修" xfId="2752"/>
    <cellStyle name="好_2009年一般性转移支付标准工资_建设扫尾" xfId="2753"/>
    <cellStyle name="好_2009年一般性转移支付标准工资_奖励补助测算5.22测试" xfId="2754"/>
    <cellStyle name="好_2009年一般性转移支付标准工资_奖励补助测算5.22测试_2016年市（州）防汛物资储备情况表" xfId="2755"/>
    <cellStyle name="好_2009年一般性转移支付标准工资_奖励补助测算5.22测试_病险涵闸" xfId="2756"/>
    <cellStyle name="好_2009年一般性转移支付标准工资_奖励补助测算5.22测试_穿堤建筑物" xfId="2757"/>
    <cellStyle name="好_2009年一般性转移支付标准工资_奖励补助测算5.22测试_当冲当浪" xfId="2758"/>
    <cellStyle name="好_2009年一般性转移支付标准工资_奖励补助测算5.22测试_防汛队伍落实" xfId="2759"/>
    <cellStyle name="好_2009年一般性转移支付标准工资_奖励补助测算5.22测试_防汛抗旱责任制落实 " xfId="2760"/>
    <cellStyle name="好_2009年一般性转移支付标准工资_奖励补助测算5.22测试_防汛通道" xfId="2761"/>
    <cellStyle name="好_2009年一般性转移支付标准工资_奖励补助测算5.22测试_防汛物资统计" xfId="2762"/>
    <cellStyle name="好_2009年一般性转移支付标准工资_奖励补助测算5.22测试_非两水夹堤" xfId="2763"/>
    <cellStyle name="好_2009年一般性转移支付标准工资_奖励补助测算5.22测试_机埠维修" xfId="2764"/>
    <cellStyle name="好_2009年一般性转移支付标准工资_奖励补助测算5.22测试_建设扫尾" xfId="2765"/>
    <cellStyle name="好_2009年一般性转移支付标准工资_奖励补助测算5.22测试_两水夹堤" xfId="2766"/>
    <cellStyle name="好_2009年一般性转移支付标准工资_奖励补助测算5.22测试_清障扫杂" xfId="2767"/>
    <cellStyle name="好_2009年一般性转移支付标准工资_奖励补助测算5.22测试_砂砾石储备" xfId="2768"/>
    <cellStyle name="好_2009年一般性转移支付标准工资_奖励补助测算5.22测试_水库检查" xfId="2769"/>
    <cellStyle name="好_2009年一般性转移支付标准工资_奖励补助测算5.22测试_水库控制运用" xfId="2770"/>
    <cellStyle name="好_2009年一般性转移支付标准工资_奖励补助测算5.22测试_物资储备" xfId="2771"/>
    <cellStyle name="好_2009年一般性转移支付标准工资_奖励补助测算5.22测试_险工险段" xfId="2772"/>
    <cellStyle name="好_2009年一般性转移支付标准工资_奖励补助测算5.22测试_重点病险水库" xfId="2773"/>
    <cellStyle name="好_2009年一般性转移支付标准工资_奖励补助测算5.23新" xfId="2774"/>
    <cellStyle name="好_2009年一般性转移支付标准工资_奖励补助测算5.23新_2016年市（州）防汛物资储备情况表" xfId="2775"/>
    <cellStyle name="好_2009年一般性转移支付标准工资_奖励补助测算5.23新_病险涵闸" xfId="2776"/>
    <cellStyle name="好_2009年一般性转移支付标准工资_奖励补助测算5.23新_穿堤建筑物" xfId="2777"/>
    <cellStyle name="好_2009年一般性转移支付标准工资_奖励补助测算5.23新_当冲当浪" xfId="2778"/>
    <cellStyle name="好_2009年一般性转移支付标准工资_奖励补助测算5.23新_防汛队伍落实" xfId="2779"/>
    <cellStyle name="好_2009年一般性转移支付标准工资_奖励补助测算5.23新_防汛抗旱责任制落实 " xfId="2780"/>
    <cellStyle name="好_2009年一般性转移支付标准工资_奖励补助测算5.23新_防汛通道" xfId="2781"/>
    <cellStyle name="好_2009年一般性转移支付标准工资_奖励补助测算5.23新_防汛物资统计" xfId="2782"/>
    <cellStyle name="好_2009年一般性转移支付标准工资_奖励补助测算5.23新_非两水夹堤" xfId="2783"/>
    <cellStyle name="好_2009年一般性转移支付标准工资_奖励补助测算5.23新_机埠维修" xfId="2784"/>
    <cellStyle name="好_2009年一般性转移支付标准工资_奖励补助测算5.23新_建设扫尾" xfId="2785"/>
    <cellStyle name="好_2009年一般性转移支付标准工资_奖励补助测算5.23新_两水夹堤" xfId="2786"/>
    <cellStyle name="好_2009年一般性转移支付标准工资_奖励补助测算5.23新_清障扫杂" xfId="2787"/>
    <cellStyle name="好_2009年一般性转移支付标准工资_奖励补助测算5.23新_砂砾石储备" xfId="2788"/>
    <cellStyle name="好_2009年一般性转移支付标准工资_奖励补助测算5.23新_水库检查" xfId="2789"/>
    <cellStyle name="好_2009年一般性转移支付标准工资_奖励补助测算5.23新_水库控制运用" xfId="2790"/>
    <cellStyle name="好_2009年一般性转移支付标准工资_奖励补助测算5.23新_物资储备" xfId="2791"/>
    <cellStyle name="好_2009年一般性转移支付标准工资_奖励补助测算5.23新_险工险段" xfId="2792"/>
    <cellStyle name="好_2009年一般性转移支付标准工资_奖励补助测算5.23新_重点病险水库" xfId="2793"/>
    <cellStyle name="好_2009年一般性转移支付标准工资_奖励补助测算5.24冯铸" xfId="2794"/>
    <cellStyle name="好_2009年一般性转移支付标准工资_奖励补助测算5.24冯铸_2016年市（州）防汛物资储备情况表" xfId="2795"/>
    <cellStyle name="好_2009年一般性转移支付标准工资_奖励补助测算5.24冯铸_病险涵闸" xfId="2796"/>
    <cellStyle name="好_2009年一般性转移支付标准工资_奖励补助测算5.24冯铸_穿堤建筑物" xfId="2797"/>
    <cellStyle name="好_2009年一般性转移支付标准工资_奖励补助测算5.24冯铸_当冲当浪" xfId="2798"/>
    <cellStyle name="好_2009年一般性转移支付标准工资_奖励补助测算5.24冯铸_防汛队伍落实" xfId="2799"/>
    <cellStyle name="好_2009年一般性转移支付标准工资_奖励补助测算5.24冯铸_防汛抗旱责任制落实 " xfId="2800"/>
    <cellStyle name="好_2009年一般性转移支付标准工资_奖励补助测算5.24冯铸_防汛通道" xfId="2801"/>
    <cellStyle name="好_2009年一般性转移支付标准工资_奖励补助测算5.24冯铸_防汛物资统计" xfId="2802"/>
    <cellStyle name="好_2009年一般性转移支付标准工资_奖励补助测算5.24冯铸_非两水夹堤" xfId="2803"/>
    <cellStyle name="好_2009年一般性转移支付标准工资_奖励补助测算5.24冯铸_机埠维修" xfId="2804"/>
    <cellStyle name="好_2009年一般性转移支付标准工资_奖励补助测算5.24冯铸_建设扫尾" xfId="2805"/>
    <cellStyle name="好_2009年一般性转移支付标准工资_奖励补助测算5.24冯铸_两水夹堤" xfId="2806"/>
    <cellStyle name="好_2009年一般性转移支付标准工资_奖励补助测算5.24冯铸_清障扫杂" xfId="2807"/>
    <cellStyle name="好_2009年一般性转移支付标准工资_奖励补助测算5.24冯铸_砂砾石储备" xfId="2808"/>
    <cellStyle name="好_2009年一般性转移支付标准工资_奖励补助测算5.24冯铸_水库检查" xfId="2809"/>
    <cellStyle name="好_2009年一般性转移支付标准工资_奖励补助测算5.24冯铸_水库控制运用" xfId="2810"/>
    <cellStyle name="好_2009年一般性转移支付标准工资_奖励补助测算5.24冯铸_物资储备" xfId="2811"/>
    <cellStyle name="好_2009年一般性转移支付标准工资_奖励补助测算5.24冯铸_险工险段" xfId="2812"/>
    <cellStyle name="好_2009年一般性转移支付标准工资_奖励补助测算5.24冯铸_重点病险水库" xfId="2813"/>
    <cellStyle name="好_2009年一般性转移支付标准工资_奖励补助测算7.23" xfId="2814"/>
    <cellStyle name="好_2009年一般性转移支付标准工资_奖励补助测算7.23_2016年市（州）防汛物资储备情况表" xfId="2815"/>
    <cellStyle name="好_2009年一般性转移支付标准工资_奖励补助测算7.23_病险涵闸" xfId="2816"/>
    <cellStyle name="好_2009年一般性转移支付标准工资_奖励补助测算7.23_穿堤建筑物" xfId="2817"/>
    <cellStyle name="好_2009年一般性转移支付标准工资_奖励补助测算7.23_当冲当浪" xfId="2818"/>
    <cellStyle name="好_2009年一般性转移支付标准工资_奖励补助测算7.23_防汛队伍落实" xfId="2819"/>
    <cellStyle name="好_2009年一般性转移支付标准工资_奖励补助测算7.23_防汛抗旱责任制落实 " xfId="2820"/>
    <cellStyle name="好_2009年一般性转移支付标准工资_奖励补助测算7.23_防汛通道" xfId="2821"/>
    <cellStyle name="好_2009年一般性转移支付标准工资_奖励补助测算7.23_防汛物资统计" xfId="2822"/>
    <cellStyle name="好_2009年一般性转移支付标准工资_奖励补助测算7.23_非两水夹堤" xfId="2823"/>
    <cellStyle name="好_2009年一般性转移支付标准工资_奖励补助测算7.23_机埠维修" xfId="2824"/>
    <cellStyle name="好_2009年一般性转移支付标准工资_奖励补助测算7.23_建设扫尾" xfId="2825"/>
    <cellStyle name="好_2009年一般性转移支付标准工资_奖励补助测算7.23_两水夹堤" xfId="2826"/>
    <cellStyle name="好_2009年一般性转移支付标准工资_奖励补助测算7.23_清障扫杂" xfId="2827"/>
    <cellStyle name="好_2009年一般性转移支付标准工资_奖励补助测算7.23_砂砾石储备" xfId="2828"/>
    <cellStyle name="好_2009年一般性转移支付标准工资_奖励补助测算7.23_水库检查" xfId="2829"/>
    <cellStyle name="好_2009年一般性转移支付标准工资_奖励补助测算7.23_水库控制运用" xfId="2830"/>
    <cellStyle name="好_2009年一般性转移支付标准工资_奖励补助测算7.23_物资储备" xfId="2831"/>
    <cellStyle name="好_2009年一般性转移支付标准工资_奖励补助测算7.23_险工险段" xfId="2832"/>
    <cellStyle name="好_2009年一般性转移支付标准工资_奖励补助测算7.23_重点病险水库" xfId="2833"/>
    <cellStyle name="好_2009年一般性转移支付标准工资_奖励补助测算7.25" xfId="2834"/>
    <cellStyle name="好_2009年一般性转移支付标准工资_奖励补助测算7.25 (version 1) (version 1)" xfId="2835"/>
    <cellStyle name="好_2009年一般性转移支付标准工资_奖励补助测算7.25 (version 1) (version 1)_2016年市（州）防汛物资储备情况表" xfId="2836"/>
    <cellStyle name="好_2009年一般性转移支付标准工资_奖励补助测算7.25 (version 1) (version 1)_病险涵闸" xfId="2837"/>
    <cellStyle name="好_2009年一般性转移支付标准工资_奖励补助测算7.25 (version 1) (version 1)_穿堤建筑物" xfId="2838"/>
    <cellStyle name="好_2009年一般性转移支付标准工资_奖励补助测算7.25 (version 1) (version 1)_当冲当浪" xfId="2839"/>
    <cellStyle name="好_2009年一般性转移支付标准工资_奖励补助测算7.25 (version 1) (version 1)_防汛队伍落实" xfId="2840"/>
    <cellStyle name="好_2009年一般性转移支付标准工资_奖励补助测算7.25 (version 1) (version 1)_防汛抗旱责任制落实 " xfId="2841"/>
    <cellStyle name="好_2009年一般性转移支付标准工资_奖励补助测算7.25 (version 1) (version 1)_防汛通道" xfId="2842"/>
    <cellStyle name="好_2009年一般性转移支付标准工资_奖励补助测算7.25 (version 1) (version 1)_防汛物资统计" xfId="2843"/>
    <cellStyle name="好_2009年一般性转移支付标准工资_奖励补助测算7.25 (version 1) (version 1)_非两水夹堤" xfId="2844"/>
    <cellStyle name="好_2009年一般性转移支付标准工资_奖励补助测算7.25 (version 1) (version 1)_机埠维修" xfId="2845"/>
    <cellStyle name="好_2009年一般性转移支付标准工资_奖励补助测算7.25 (version 1) (version 1)_建设扫尾" xfId="2846"/>
    <cellStyle name="好_2009年一般性转移支付标准工资_奖励补助测算7.25 (version 1) (version 1)_两水夹堤" xfId="2847"/>
    <cellStyle name="好_2009年一般性转移支付标准工资_奖励补助测算7.25 (version 1) (version 1)_清障扫杂" xfId="2848"/>
    <cellStyle name="好_2009年一般性转移支付标准工资_奖励补助测算7.25 (version 1) (version 1)_砂砾石储备" xfId="2849"/>
    <cellStyle name="好_2009年一般性转移支付标准工资_奖励补助测算7.25 (version 1) (version 1)_水库检查" xfId="2850"/>
    <cellStyle name="好_2009年一般性转移支付标准工资_奖励补助测算7.25 (version 1) (version 1)_水库控制运用" xfId="2851"/>
    <cellStyle name="好_2009年一般性转移支付标准工资_奖励补助测算7.25 (version 1) (version 1)_物资储备" xfId="2852"/>
    <cellStyle name="好_2009年一般性转移支付标准工资_奖励补助测算7.25 (version 1) (version 1)_险工险段" xfId="2853"/>
    <cellStyle name="好_2009年一般性转移支付标准工资_奖励补助测算7.25 (version 1) (version 1)_重点病险水库" xfId="2854"/>
    <cellStyle name="好_2009年一般性转移支付标准工资_奖励补助测算7.25_2016年市（州）防汛物资储备情况表" xfId="2855"/>
    <cellStyle name="好_2009年一般性转移支付标准工资_奖励补助测算7.25_病险涵闸" xfId="2856"/>
    <cellStyle name="好_2009年一般性转移支付标准工资_奖励补助测算7.25_穿堤建筑物" xfId="2857"/>
    <cellStyle name="好_2009年一般性转移支付标准工资_奖励补助测算7.25_当冲当浪" xfId="2858"/>
    <cellStyle name="好_2009年一般性转移支付标准工资_奖励补助测算7.25_防汛队伍落实" xfId="2859"/>
    <cellStyle name="好_2009年一般性转移支付标准工资_奖励补助测算7.25_防汛抗旱责任制落实 " xfId="2860"/>
    <cellStyle name="好_2009年一般性转移支付标准工资_奖励补助测算7.25_防汛通道" xfId="2861"/>
    <cellStyle name="好_2009年一般性转移支付标准工资_奖励补助测算7.25_防汛物资统计" xfId="2862"/>
    <cellStyle name="好_2009年一般性转移支付标准工资_奖励补助测算7.25_非两水夹堤" xfId="2863"/>
    <cellStyle name="好_2009年一般性转移支付标准工资_奖励补助测算7.25_机埠维修" xfId="2864"/>
    <cellStyle name="好_2009年一般性转移支付标准工资_奖励补助测算7.25_建设扫尾" xfId="2865"/>
    <cellStyle name="好_2009年一般性转移支付标准工资_奖励补助测算7.25_两水夹堤" xfId="2866"/>
    <cellStyle name="好_2009年一般性转移支付标准工资_奖励补助测算7.25_清障扫杂" xfId="2867"/>
    <cellStyle name="好_2009年一般性转移支付标准工资_奖励补助测算7.25_砂砾石储备" xfId="2868"/>
    <cellStyle name="好_2009年一般性转移支付标准工资_奖励补助测算7.25_水库检查" xfId="2869"/>
    <cellStyle name="好_2009年一般性转移支付标准工资_奖励补助测算7.25_水库控制运用" xfId="2870"/>
    <cellStyle name="好_2009年一般性转移支付标准工资_奖励补助测算7.25_物资储备" xfId="2871"/>
    <cellStyle name="好_2009年一般性转移支付标准工资_奖励补助测算7.25_险工险段" xfId="2872"/>
    <cellStyle name="好_2009年一般性转移支付标准工资_奖励补助测算7.25_重点病险水库" xfId="2873"/>
    <cellStyle name="好_2009年一般性转移支付标准工资_两水夹堤" xfId="2874"/>
    <cellStyle name="好_2009年一般性转移支付标准工资_清障扫杂" xfId="2875"/>
    <cellStyle name="好_2009年一般性转移支付标准工资_砂砾石储备" xfId="2876"/>
    <cellStyle name="好_2009年一般性转移支付标准工资_水库检查" xfId="2877"/>
    <cellStyle name="好_2009年一般性转移支付标准工资_水库控制运用" xfId="2878"/>
    <cellStyle name="好_2009年一般性转移支付标准工资_物资储备" xfId="2879"/>
    <cellStyle name="好_2009年一般性转移支付标准工资_险工险段" xfId="2880"/>
    <cellStyle name="好_2009年一般性转移支付标准工资_重点病险水库" xfId="2881"/>
    <cellStyle name="好_2016年市（州）防汛抢险队伍情况统计表" xfId="2882"/>
    <cellStyle name="好_2016年市（州）防汛物资储备情况表" xfId="2883"/>
    <cellStyle name="好_2016年市（州）抗旱物资储备情况表" xfId="2884"/>
    <cellStyle name="好_530623_2006年县级财政报表附表" xfId="2885"/>
    <cellStyle name="好_530623_2006年县级财政报表附表_防汛队伍落实" xfId="2886"/>
    <cellStyle name="好_530623_2006年县级财政报表附表_防汛抗旱责任制落实 " xfId="2887"/>
    <cellStyle name="好_530623_2006年县级财政报表附表_防汛通道" xfId="2888"/>
    <cellStyle name="好_530623_2006年县级财政报表附表_机埠维修" xfId="2889"/>
    <cellStyle name="好_530623_2006年县级财政报表附表_建设扫尾" xfId="2890"/>
    <cellStyle name="好_530623_2006年县级财政报表附表_清障扫杂" xfId="2891"/>
    <cellStyle name="好_530623_2006年县级财政报表附表_砂砾石储备" xfId="2892"/>
    <cellStyle name="好_530623_2006年县级财政报表附表_水库检查" xfId="2893"/>
    <cellStyle name="好_530623_2006年县级财政报表附表_物资储备" xfId="2894"/>
    <cellStyle name="好_530623_2006年县级财政报表附表_险工险段" xfId="2895"/>
    <cellStyle name="好_530629_2006年县级财政报表附表" xfId="2896"/>
    <cellStyle name="好_530629_2006年县级财政报表附表_2016年市（州）防汛物资储备情况表" xfId="2897"/>
    <cellStyle name="好_530629_2006年县级财政报表附表_病险涵闸" xfId="2898"/>
    <cellStyle name="好_530629_2006年县级财政报表附表_穿堤建筑物" xfId="2899"/>
    <cellStyle name="好_530629_2006年县级财政报表附表_当冲当浪" xfId="2900"/>
    <cellStyle name="好_530629_2006年县级财政报表附表_防汛队伍落实" xfId="2901"/>
    <cellStyle name="好_530629_2006年县级财政报表附表_防汛抗旱责任制落实 " xfId="2902"/>
    <cellStyle name="好_530629_2006年县级财政报表附表_防汛通道" xfId="2903"/>
    <cellStyle name="好_530629_2006年县级财政报表附表_防汛物资统计" xfId="2904"/>
    <cellStyle name="好_530629_2006年县级财政报表附表_非两水夹堤" xfId="2905"/>
    <cellStyle name="好_530629_2006年县级财政报表附表_机埠维修" xfId="2906"/>
    <cellStyle name="好_530629_2006年县级财政报表附表_建设扫尾" xfId="2907"/>
    <cellStyle name="好_530629_2006年县级财政报表附表_两水夹堤" xfId="2908"/>
    <cellStyle name="好_530629_2006年县级财政报表附表_清障扫杂" xfId="2909"/>
    <cellStyle name="好_530629_2006年县级财政报表附表_砂砾石储备" xfId="2910"/>
    <cellStyle name="好_530629_2006年县级财政报表附表_水库检查" xfId="2911"/>
    <cellStyle name="好_530629_2006年县级财政报表附表_水库控制运用" xfId="2912"/>
    <cellStyle name="好_530629_2006年县级财政报表附表_物资储备" xfId="2913"/>
    <cellStyle name="好_530629_2006年县级财政报表附表_险工险段" xfId="2914"/>
    <cellStyle name="好_530629_2006年县级财政报表附表_重点病险水库" xfId="2915"/>
    <cellStyle name="好_5334_2006年迪庆县级财政报表附表" xfId="2916"/>
    <cellStyle name="好_5334_2006年迪庆县级财政报表附表_2016年市（州）防汛物资储备情况表" xfId="2917"/>
    <cellStyle name="好_5334_2006年迪庆县级财政报表附表_病险涵闸" xfId="2918"/>
    <cellStyle name="好_5334_2006年迪庆县级财政报表附表_穿堤建筑物" xfId="2919"/>
    <cellStyle name="好_5334_2006年迪庆县级财政报表附表_当冲当浪" xfId="2920"/>
    <cellStyle name="好_5334_2006年迪庆县级财政报表附表_防汛队伍落实" xfId="2921"/>
    <cellStyle name="好_5334_2006年迪庆县级财政报表附表_防汛抗旱责任制落实 " xfId="2922"/>
    <cellStyle name="好_5334_2006年迪庆县级财政报表附表_防汛通道" xfId="2923"/>
    <cellStyle name="好_5334_2006年迪庆县级财政报表附表_防汛物资统计" xfId="2924"/>
    <cellStyle name="好_5334_2006年迪庆县级财政报表附表_非两水夹堤" xfId="2925"/>
    <cellStyle name="好_5334_2006年迪庆县级财政报表附表_机埠维修" xfId="2926"/>
    <cellStyle name="好_5334_2006年迪庆县级财政报表附表_建设扫尾" xfId="2927"/>
    <cellStyle name="好_5334_2006年迪庆县级财政报表附表_两水夹堤" xfId="2928"/>
    <cellStyle name="好_5334_2006年迪庆县级财政报表附表_清障扫杂" xfId="2929"/>
    <cellStyle name="好_5334_2006年迪庆县级财政报表附表_砂砾石储备" xfId="2930"/>
    <cellStyle name="好_5334_2006年迪庆县级财政报表附表_水库检查" xfId="2931"/>
    <cellStyle name="好_5334_2006年迪庆县级财政报表附表_水库控制运用" xfId="2932"/>
    <cellStyle name="好_5334_2006年迪庆县级财政报表附表_物资储备" xfId="2933"/>
    <cellStyle name="好_5334_2006年迪庆县级财政报表附表_险工险段" xfId="2934"/>
    <cellStyle name="好_5334_2006年迪庆县级财政报表附表_重点病险水库" xfId="2935"/>
    <cellStyle name="好_Book1" xfId="2936"/>
    <cellStyle name="好_Book1_1" xfId="2937"/>
    <cellStyle name="好_Book1_1_2016年市（州）防汛物资储备情况表" xfId="2938"/>
    <cellStyle name="好_Book1_1_病险涵闸" xfId="2939"/>
    <cellStyle name="好_Book1_1_穿堤建筑物" xfId="2940"/>
    <cellStyle name="好_Book1_1_当冲当浪" xfId="2941"/>
    <cellStyle name="好_Book1_1_防汛队伍落实" xfId="2942"/>
    <cellStyle name="好_Book1_1_防汛抗旱责任制落实 " xfId="2943"/>
    <cellStyle name="好_Book1_1_防汛通道" xfId="2944"/>
    <cellStyle name="好_Book1_1_防汛物资统计" xfId="2945"/>
    <cellStyle name="好_Book1_1_非两水夹堤" xfId="2946"/>
    <cellStyle name="好_Book1_1_机埠维修" xfId="2947"/>
    <cellStyle name="好_Book1_1_建设扫尾" xfId="2948"/>
    <cellStyle name="好_Book1_1_两水夹堤" xfId="2949"/>
    <cellStyle name="好_Book1_1_清障扫杂" xfId="2950"/>
    <cellStyle name="好_Book1_1_砂砾石储备" xfId="2951"/>
    <cellStyle name="好_Book1_1_水库检查" xfId="2952"/>
    <cellStyle name="好_Book1_1_水库控制运用" xfId="2953"/>
    <cellStyle name="好_Book1_1_物资储备" xfId="2954"/>
    <cellStyle name="好_Book1_1_险工险段" xfId="2955"/>
    <cellStyle name="好_Book1_1_重点病险水库" xfId="2956"/>
    <cellStyle name="好_Book1_2" xfId="2957"/>
    <cellStyle name="好_Book1_2_2016年市（州）防汛物资储备情况表" xfId="2958"/>
    <cellStyle name="好_Book1_2_病险涵闸" xfId="2959"/>
    <cellStyle name="好_Book1_2_穿堤建筑物" xfId="2960"/>
    <cellStyle name="好_Book1_2_当冲当浪" xfId="2961"/>
    <cellStyle name="好_Book1_2_防汛队伍落实" xfId="2962"/>
    <cellStyle name="好_Book1_2_防汛抗旱责任制落实 " xfId="2963"/>
    <cellStyle name="好_Book1_2_防汛通道" xfId="2964"/>
    <cellStyle name="好_Book1_2_防汛物资统计" xfId="2965"/>
    <cellStyle name="好_Book1_2_非两水夹堤" xfId="2966"/>
    <cellStyle name="好_Book1_2_机埠维修" xfId="2967"/>
    <cellStyle name="好_Book1_2_建设扫尾" xfId="2968"/>
    <cellStyle name="好_Book1_2_两水夹堤" xfId="2969"/>
    <cellStyle name="好_Book1_2_清障扫杂" xfId="2970"/>
    <cellStyle name="好_Book1_2_砂砾石储备" xfId="2971"/>
    <cellStyle name="好_Book1_2_水库检查" xfId="2972"/>
    <cellStyle name="好_Book1_2_水库控制运用" xfId="2973"/>
    <cellStyle name="好_Book1_2_物资储备" xfId="2974"/>
    <cellStyle name="好_Book1_2_险工险段" xfId="2975"/>
    <cellStyle name="好_Book1_2_重点病险水库" xfId="2976"/>
    <cellStyle name="好_Book1_3" xfId="2977"/>
    <cellStyle name="好_Book1_3_防汛队伍落实" xfId="2978"/>
    <cellStyle name="好_Book1_3_防汛抗旱责任制落实 " xfId="2979"/>
    <cellStyle name="好_Book1_3_防汛通道" xfId="2980"/>
    <cellStyle name="好_Book1_3_机埠维修" xfId="2981"/>
    <cellStyle name="好_Book1_3_建设扫尾" xfId="2982"/>
    <cellStyle name="好_Book1_3_清障扫杂" xfId="2983"/>
    <cellStyle name="好_Book1_3_砂砾石储备" xfId="2984"/>
    <cellStyle name="好_Book1_3_水库检查" xfId="2985"/>
    <cellStyle name="好_Book1_3_物资储备" xfId="2986"/>
    <cellStyle name="好_Book1_3_险工险段" xfId="2987"/>
    <cellStyle name="好_Book1_县公司" xfId="2988"/>
    <cellStyle name="好_Book1_县公司_2016年市（州）防汛物资储备情况表" xfId="2989"/>
    <cellStyle name="好_Book1_县公司_病险涵闸" xfId="2990"/>
    <cellStyle name="好_Book1_县公司_穿堤建筑物" xfId="2991"/>
    <cellStyle name="好_Book1_县公司_当冲当浪" xfId="2992"/>
    <cellStyle name="好_Book1_县公司_防汛队伍落实" xfId="2993"/>
    <cellStyle name="好_Book1_县公司_防汛抗旱责任制落实 " xfId="2994"/>
    <cellStyle name="好_Book1_县公司_防汛通道" xfId="2995"/>
    <cellStyle name="好_Book1_县公司_防汛物资统计" xfId="2996"/>
    <cellStyle name="好_Book1_县公司_非两水夹堤" xfId="2997"/>
    <cellStyle name="好_Book1_县公司_机埠维修" xfId="2998"/>
    <cellStyle name="好_Book1_县公司_建设扫尾" xfId="2999"/>
    <cellStyle name="好_Book1_县公司_两水夹堤" xfId="3000"/>
    <cellStyle name="好_Book1_县公司_清障扫杂" xfId="3001"/>
    <cellStyle name="好_Book1_县公司_砂砾石储备" xfId="3002"/>
    <cellStyle name="好_Book1_县公司_水库检查" xfId="3003"/>
    <cellStyle name="好_Book1_县公司_水库控制运用" xfId="3004"/>
    <cellStyle name="好_Book1_县公司_物资储备" xfId="3005"/>
    <cellStyle name="好_Book1_县公司_险工险段" xfId="3006"/>
    <cellStyle name="好_Book1_县公司_重点病险水库" xfId="3007"/>
    <cellStyle name="好_Book1_银行账户情况表_2010年12月" xfId="3008"/>
    <cellStyle name="好_Book1_银行账户情况表_2010年12月_2016年市（州）防汛物资储备情况表" xfId="3009"/>
    <cellStyle name="好_Book1_银行账户情况表_2010年12月_病险涵闸" xfId="3010"/>
    <cellStyle name="好_Book1_银行账户情况表_2010年12月_穿堤建筑物" xfId="3011"/>
    <cellStyle name="好_Book1_银行账户情况表_2010年12月_当冲当浪" xfId="3012"/>
    <cellStyle name="好_Book1_银行账户情况表_2010年12月_防汛队伍落实" xfId="3013"/>
    <cellStyle name="好_Book1_银行账户情况表_2010年12月_防汛抗旱责任制落实 " xfId="3014"/>
    <cellStyle name="好_Book1_银行账户情况表_2010年12月_防汛通道" xfId="3015"/>
    <cellStyle name="好_Book1_银行账户情况表_2010年12月_防汛物资统计" xfId="3016"/>
    <cellStyle name="好_Book1_银行账户情况表_2010年12月_非两水夹堤" xfId="3017"/>
    <cellStyle name="好_Book1_银行账户情况表_2010年12月_机埠维修" xfId="3018"/>
    <cellStyle name="好_Book1_银行账户情况表_2010年12月_建设扫尾" xfId="3019"/>
    <cellStyle name="好_Book1_银行账户情况表_2010年12月_两水夹堤" xfId="3020"/>
    <cellStyle name="好_Book1_银行账户情况表_2010年12月_清障扫杂" xfId="3021"/>
    <cellStyle name="好_Book1_银行账户情况表_2010年12月_砂砾石储备" xfId="3022"/>
    <cellStyle name="好_Book1_银行账户情况表_2010年12月_水库检查" xfId="3023"/>
    <cellStyle name="好_Book1_银行账户情况表_2010年12月_水库控制运用" xfId="3024"/>
    <cellStyle name="好_Book1_银行账户情况表_2010年12月_物资储备" xfId="3025"/>
    <cellStyle name="好_Book1_银行账户情况表_2010年12月_险工险段" xfId="3026"/>
    <cellStyle name="好_Book1_银行账户情况表_2010年12月_重点病险水库" xfId="3027"/>
    <cellStyle name="好_Book2" xfId="3028"/>
    <cellStyle name="好_Book2_2016年市（州）防汛物资储备情况表" xfId="3029"/>
    <cellStyle name="好_Book2_病险涵闸" xfId="3030"/>
    <cellStyle name="好_Book2_穿堤建筑物" xfId="3031"/>
    <cellStyle name="好_Book2_当冲当浪" xfId="3032"/>
    <cellStyle name="好_Book2_防汛队伍落实" xfId="3033"/>
    <cellStyle name="好_Book2_防汛抗旱责任制落实 " xfId="3034"/>
    <cellStyle name="好_Book2_防汛通道" xfId="3035"/>
    <cellStyle name="好_Book2_防汛物资统计" xfId="3036"/>
    <cellStyle name="好_Book2_非两水夹堤" xfId="3037"/>
    <cellStyle name="好_Book2_机埠维修" xfId="3038"/>
    <cellStyle name="好_Book2_建设扫尾" xfId="3039"/>
    <cellStyle name="好_Book2_两水夹堤" xfId="3040"/>
    <cellStyle name="好_Book2_清障扫杂" xfId="3041"/>
    <cellStyle name="好_Book2_砂砾石储备" xfId="3042"/>
    <cellStyle name="好_Book2_水库检查" xfId="3043"/>
    <cellStyle name="好_Book2_水库控制运用" xfId="3044"/>
    <cellStyle name="好_Book2_物资储备" xfId="3045"/>
    <cellStyle name="好_Book2_险工险段" xfId="3046"/>
    <cellStyle name="好_Book2_重点病险水库" xfId="3047"/>
    <cellStyle name="好_M01-2(州市补助收入)" xfId="3048"/>
    <cellStyle name="好_M01-2(州市补助收入)_2016年市（州）防汛物资储备情况表" xfId="3049"/>
    <cellStyle name="好_M01-2(州市补助收入)_病险涵闸" xfId="3050"/>
    <cellStyle name="好_M01-2(州市补助收入)_穿堤建筑物" xfId="3051"/>
    <cellStyle name="好_M01-2(州市补助收入)_当冲当浪" xfId="3052"/>
    <cellStyle name="好_M01-2(州市补助收入)_防汛队伍落实" xfId="3053"/>
    <cellStyle name="好_M01-2(州市补助收入)_防汛抗旱责任制落实 " xfId="3054"/>
    <cellStyle name="好_M01-2(州市补助收入)_防汛通道" xfId="3055"/>
    <cellStyle name="好_M01-2(州市补助收入)_防汛物资统计" xfId="3056"/>
    <cellStyle name="好_M01-2(州市补助收入)_非两水夹堤" xfId="3057"/>
    <cellStyle name="好_M01-2(州市补助收入)_机埠维修" xfId="3058"/>
    <cellStyle name="好_M01-2(州市补助收入)_建设扫尾" xfId="3059"/>
    <cellStyle name="好_M01-2(州市补助收入)_两水夹堤" xfId="3060"/>
    <cellStyle name="好_M01-2(州市补助收入)_清障扫杂" xfId="3061"/>
    <cellStyle name="好_M01-2(州市补助收入)_砂砾石储备" xfId="3062"/>
    <cellStyle name="好_M01-2(州市补助收入)_水库检查" xfId="3063"/>
    <cellStyle name="好_M01-2(州市补助收入)_水库控制运用" xfId="3064"/>
    <cellStyle name="好_M01-2(州市补助收入)_物资储备" xfId="3065"/>
    <cellStyle name="好_M01-2(州市补助收入)_险工险段" xfId="3066"/>
    <cellStyle name="好_M01-2(州市补助收入)_重点病险水库" xfId="3067"/>
    <cellStyle name="好_M03" xfId="3068"/>
    <cellStyle name="好_M03_2016年市（州）防汛物资储备情况表" xfId="3069"/>
    <cellStyle name="好_M03_病险涵闸" xfId="3070"/>
    <cellStyle name="好_M03_穿堤建筑物" xfId="3071"/>
    <cellStyle name="好_M03_当冲当浪" xfId="3072"/>
    <cellStyle name="好_M03_防汛队伍落实" xfId="3073"/>
    <cellStyle name="好_M03_防汛抗旱责任制落实 " xfId="3074"/>
    <cellStyle name="好_M03_防汛通道" xfId="3075"/>
    <cellStyle name="好_M03_防汛物资统计" xfId="3076"/>
    <cellStyle name="好_M03_非两水夹堤" xfId="3077"/>
    <cellStyle name="好_M03_机埠维修" xfId="3078"/>
    <cellStyle name="好_M03_建设扫尾" xfId="3079"/>
    <cellStyle name="好_M03_两水夹堤" xfId="3080"/>
    <cellStyle name="好_M03_清障扫杂" xfId="3081"/>
    <cellStyle name="好_M03_砂砾石储备" xfId="3082"/>
    <cellStyle name="好_M03_水库检查" xfId="3083"/>
    <cellStyle name="好_M03_水库控制运用" xfId="3084"/>
    <cellStyle name="好_M03_物资储备" xfId="3085"/>
    <cellStyle name="好_M03_险工险段" xfId="3086"/>
    <cellStyle name="好_M03_重点病险水库" xfId="3087"/>
    <cellStyle name="好_病险涵闸" xfId="3088"/>
    <cellStyle name="好_不用软件计算9.1不考虑经费管理评价xl" xfId="3089"/>
    <cellStyle name="好_不用软件计算9.1不考虑经费管理评价xl_2016年市（州）防汛物资储备情况表" xfId="3090"/>
    <cellStyle name="好_不用软件计算9.1不考虑经费管理评价xl_病险涵闸" xfId="3091"/>
    <cellStyle name="好_不用软件计算9.1不考虑经费管理评价xl_穿堤建筑物" xfId="3092"/>
    <cellStyle name="好_不用软件计算9.1不考虑经费管理评价xl_当冲当浪" xfId="3093"/>
    <cellStyle name="好_不用软件计算9.1不考虑经费管理评价xl_防汛队伍落实" xfId="3094"/>
    <cellStyle name="好_不用软件计算9.1不考虑经费管理评价xl_防汛抗旱责任制落实 " xfId="3095"/>
    <cellStyle name="好_不用软件计算9.1不考虑经费管理评价xl_防汛通道" xfId="3096"/>
    <cellStyle name="好_不用软件计算9.1不考虑经费管理评价xl_防汛物资统计" xfId="3097"/>
    <cellStyle name="好_不用软件计算9.1不考虑经费管理评价xl_非两水夹堤" xfId="3098"/>
    <cellStyle name="好_不用软件计算9.1不考虑经费管理评价xl_机埠维修" xfId="3099"/>
    <cellStyle name="好_不用软件计算9.1不考虑经费管理评价xl_建设扫尾" xfId="3100"/>
    <cellStyle name="好_不用软件计算9.1不考虑经费管理评价xl_两水夹堤" xfId="3101"/>
    <cellStyle name="好_不用软件计算9.1不考虑经费管理评价xl_清障扫杂" xfId="3102"/>
    <cellStyle name="好_不用软件计算9.1不考虑经费管理评价xl_砂砾石储备" xfId="3103"/>
    <cellStyle name="好_不用软件计算9.1不考虑经费管理评价xl_水库检查" xfId="3104"/>
    <cellStyle name="好_不用软件计算9.1不考虑经费管理评价xl_水库控制运用" xfId="3105"/>
    <cellStyle name="好_不用软件计算9.1不考虑经费管理评价xl_物资储备" xfId="3106"/>
    <cellStyle name="好_不用软件计算9.1不考虑经费管理评价xl_险工险段" xfId="3107"/>
    <cellStyle name="好_不用软件计算9.1不考虑经费管理评价xl_重点病险水库" xfId="3108"/>
    <cellStyle name="好_财政供养人员" xfId="3109"/>
    <cellStyle name="好_财政供养人员_2016年市（州）防汛物资储备情况表" xfId="3110"/>
    <cellStyle name="好_财政供养人员_病险涵闸" xfId="3111"/>
    <cellStyle name="好_财政供养人员_穿堤建筑物" xfId="3112"/>
    <cellStyle name="好_财政供养人员_当冲当浪" xfId="3113"/>
    <cellStyle name="好_财政供养人员_防汛队伍落实" xfId="3114"/>
    <cellStyle name="好_财政供养人员_防汛抗旱责任制落实 " xfId="3115"/>
    <cellStyle name="好_财政供养人员_防汛通道" xfId="3116"/>
    <cellStyle name="好_财政供养人员_防汛物资统计" xfId="3117"/>
    <cellStyle name="好_财政供养人员_非两水夹堤" xfId="3118"/>
    <cellStyle name="好_财政供养人员_机埠维修" xfId="3119"/>
    <cellStyle name="好_财政供养人员_建设扫尾" xfId="3120"/>
    <cellStyle name="好_财政供养人员_两水夹堤" xfId="3121"/>
    <cellStyle name="好_财政供养人员_清障扫杂" xfId="3122"/>
    <cellStyle name="好_财政供养人员_砂砾石储备" xfId="3123"/>
    <cellStyle name="好_财政供养人员_水库检查" xfId="3124"/>
    <cellStyle name="好_财政供养人员_水库控制运用" xfId="3125"/>
    <cellStyle name="好_财政供养人员_物资储备" xfId="3126"/>
    <cellStyle name="好_财政供养人员_险工险段" xfId="3127"/>
    <cellStyle name="好_财政供养人员_重点病险水库" xfId="3128"/>
    <cellStyle name="好_财政支出对上级的依赖程度" xfId="3129"/>
    <cellStyle name="好_财政支出对上级的依赖程度_2016年市（州）防汛物资储备情况表" xfId="3130"/>
    <cellStyle name="好_财政支出对上级的依赖程度_病险涵闸" xfId="3131"/>
    <cellStyle name="好_财政支出对上级的依赖程度_穿堤建筑物" xfId="3132"/>
    <cellStyle name="好_财政支出对上级的依赖程度_当冲当浪" xfId="3133"/>
    <cellStyle name="好_财政支出对上级的依赖程度_防汛队伍落实" xfId="3134"/>
    <cellStyle name="好_财政支出对上级的依赖程度_防汛抗旱责任制落实 " xfId="3135"/>
    <cellStyle name="好_财政支出对上级的依赖程度_防汛通道" xfId="3136"/>
    <cellStyle name="好_财政支出对上级的依赖程度_防汛物资统计" xfId="3137"/>
    <cellStyle name="好_财政支出对上级的依赖程度_非两水夹堤" xfId="3138"/>
    <cellStyle name="好_财政支出对上级的依赖程度_机埠维修" xfId="3139"/>
    <cellStyle name="好_财政支出对上级的依赖程度_建设扫尾" xfId="3140"/>
    <cellStyle name="好_财政支出对上级的依赖程度_两水夹堤" xfId="3141"/>
    <cellStyle name="好_财政支出对上级的依赖程度_清障扫杂" xfId="3142"/>
    <cellStyle name="好_财政支出对上级的依赖程度_砂砾石储备" xfId="3143"/>
    <cellStyle name="好_财政支出对上级的依赖程度_水库检查" xfId="3144"/>
    <cellStyle name="好_财政支出对上级的依赖程度_水库控制运用" xfId="3145"/>
    <cellStyle name="好_财政支出对上级的依赖程度_物资储备" xfId="3146"/>
    <cellStyle name="好_财政支出对上级的依赖程度_险工险段" xfId="3147"/>
    <cellStyle name="好_财政支出对上级的依赖程度_重点病险水库" xfId="3148"/>
    <cellStyle name="好_城建部门" xfId="3149"/>
    <cellStyle name="好_城建部门_2016年市（州）防汛物资储备情况表" xfId="3150"/>
    <cellStyle name="好_城建部门_病险涵闸" xfId="3151"/>
    <cellStyle name="好_城建部门_穿堤建筑物" xfId="3152"/>
    <cellStyle name="好_城建部门_当冲当浪" xfId="3153"/>
    <cellStyle name="好_城建部门_防汛队伍落实" xfId="3154"/>
    <cellStyle name="好_城建部门_防汛抗旱责任制落实 " xfId="3155"/>
    <cellStyle name="好_城建部门_防汛通道" xfId="3156"/>
    <cellStyle name="好_城建部门_防汛物资统计" xfId="3157"/>
    <cellStyle name="好_城建部门_非两水夹堤" xfId="3158"/>
    <cellStyle name="好_城建部门_机埠维修" xfId="3159"/>
    <cellStyle name="好_城建部门_建设扫尾" xfId="3160"/>
    <cellStyle name="好_城建部门_两水夹堤" xfId="3161"/>
    <cellStyle name="好_城建部门_清障扫杂" xfId="3162"/>
    <cellStyle name="好_城建部门_砂砾石储备" xfId="3163"/>
    <cellStyle name="好_城建部门_水库检查" xfId="3164"/>
    <cellStyle name="好_城建部门_水库控制运用" xfId="3165"/>
    <cellStyle name="好_城建部门_物资储备" xfId="3166"/>
    <cellStyle name="好_城建部门_险工险段" xfId="3167"/>
    <cellStyle name="好_城建部门_重点病险水库" xfId="3168"/>
    <cellStyle name="好_穿堤建筑物" xfId="3169"/>
    <cellStyle name="好_当冲当浪" xfId="3170"/>
    <cellStyle name="好_地方配套按人均增幅控制8.30xl" xfId="3171"/>
    <cellStyle name="好_地方配套按人均增幅控制8.30xl_2016年市（州）防汛物资储备情况表" xfId="3172"/>
    <cellStyle name="好_地方配套按人均增幅控制8.30xl_病险涵闸" xfId="3173"/>
    <cellStyle name="好_地方配套按人均增幅控制8.30xl_穿堤建筑物" xfId="3174"/>
    <cellStyle name="好_地方配套按人均增幅控制8.30xl_当冲当浪" xfId="3175"/>
    <cellStyle name="好_地方配套按人均增幅控制8.30xl_防汛队伍落实" xfId="3176"/>
    <cellStyle name="好_地方配套按人均增幅控制8.30xl_防汛抗旱责任制落实 " xfId="3177"/>
    <cellStyle name="好_地方配套按人均增幅控制8.30xl_防汛通道" xfId="3178"/>
    <cellStyle name="好_地方配套按人均增幅控制8.30xl_防汛物资统计" xfId="3179"/>
    <cellStyle name="好_地方配套按人均增幅控制8.30xl_非两水夹堤" xfId="3180"/>
    <cellStyle name="好_地方配套按人均增幅控制8.30xl_机埠维修" xfId="3181"/>
    <cellStyle name="好_地方配套按人均增幅控制8.30xl_建设扫尾" xfId="3182"/>
    <cellStyle name="好_地方配套按人均增幅控制8.30xl_两水夹堤" xfId="3183"/>
    <cellStyle name="好_地方配套按人均增幅控制8.30xl_清障扫杂" xfId="3184"/>
    <cellStyle name="好_地方配套按人均增幅控制8.30xl_砂砾石储备" xfId="3185"/>
    <cellStyle name="好_地方配套按人均增幅控制8.30xl_水库检查" xfId="3186"/>
    <cellStyle name="好_地方配套按人均增幅控制8.30xl_水库控制运用" xfId="3187"/>
    <cellStyle name="好_地方配套按人均增幅控制8.30xl_物资储备" xfId="3188"/>
    <cellStyle name="好_地方配套按人均增幅控制8.30xl_险工险段" xfId="3189"/>
    <cellStyle name="好_地方配套按人均增幅控制8.30xl_重点病险水库" xfId="3190"/>
    <cellStyle name="好_地方配套按人均增幅控制8.30一般预算平均增幅、人均可用财力平均增幅两次控制、社会治安系数调整、案件数调整xl" xfId="3191"/>
    <cellStyle name="好_地方配套按人均增幅控制8.30一般预算平均增幅、人均可用财力平均增幅两次控制、社会治安系数调整、案件数调整xl_2016年市（州）防汛物资储备情况表" xfId="3192"/>
    <cellStyle name="好_地方配套按人均增幅控制8.30一般预算平均增幅、人均可用财力平均增幅两次控制、社会治安系数调整、案件数调整xl_病险涵闸" xfId="3193"/>
    <cellStyle name="好_地方配套按人均增幅控制8.30一般预算平均增幅、人均可用财力平均增幅两次控制、社会治安系数调整、案件数调整xl_穿堤建筑物" xfId="3194"/>
    <cellStyle name="好_地方配套按人均增幅控制8.30一般预算平均增幅、人均可用财力平均增幅两次控制、社会治安系数调整、案件数调整xl_当冲当浪" xfId="3195"/>
    <cellStyle name="好_地方配套按人均增幅控制8.30一般预算平均增幅、人均可用财力平均增幅两次控制、社会治安系数调整、案件数调整xl_防汛队伍落实" xfId="3196"/>
    <cellStyle name="好_地方配套按人均增幅控制8.30一般预算平均增幅、人均可用财力平均增幅两次控制、社会治安系数调整、案件数调整xl_防汛抗旱责任制落实 " xfId="3197"/>
    <cellStyle name="好_地方配套按人均增幅控制8.30一般预算平均增幅、人均可用财力平均增幅两次控制、社会治安系数调整、案件数调整xl_防汛通道" xfId="3198"/>
    <cellStyle name="好_地方配套按人均增幅控制8.30一般预算平均增幅、人均可用财力平均增幅两次控制、社会治安系数调整、案件数调整xl_防汛物资统计" xfId="3199"/>
    <cellStyle name="好_地方配套按人均增幅控制8.30一般预算平均增幅、人均可用财力平均增幅两次控制、社会治安系数调整、案件数调整xl_非两水夹堤" xfId="3200"/>
    <cellStyle name="好_地方配套按人均增幅控制8.30一般预算平均增幅、人均可用财力平均增幅两次控制、社会治安系数调整、案件数调整xl_机埠维修" xfId="3201"/>
    <cellStyle name="好_地方配套按人均增幅控制8.30一般预算平均增幅、人均可用财力平均增幅两次控制、社会治安系数调整、案件数调整xl_建设扫尾" xfId="3202"/>
    <cellStyle name="好_地方配套按人均增幅控制8.30一般预算平均增幅、人均可用财力平均增幅两次控制、社会治安系数调整、案件数调整xl_两水夹堤" xfId="3203"/>
    <cellStyle name="好_地方配套按人均增幅控制8.30一般预算平均增幅、人均可用财力平均增幅两次控制、社会治安系数调整、案件数调整xl_清障扫杂" xfId="3204"/>
    <cellStyle name="好_地方配套按人均增幅控制8.30一般预算平均增幅、人均可用财力平均增幅两次控制、社会治安系数调整、案件数调整xl_砂砾石储备" xfId="3205"/>
    <cellStyle name="好_地方配套按人均增幅控制8.30一般预算平均增幅、人均可用财力平均增幅两次控制、社会治安系数调整、案件数调整xl_水库检查" xfId="3206"/>
    <cellStyle name="好_地方配套按人均增幅控制8.30一般预算平均增幅、人均可用财力平均增幅两次控制、社会治安系数调整、案件数调整xl_水库控制运用" xfId="3207"/>
    <cellStyle name="好_地方配套按人均增幅控制8.30一般预算平均增幅、人均可用财力平均增幅两次控制、社会治安系数调整、案件数调整xl_物资储备" xfId="3208"/>
    <cellStyle name="好_地方配套按人均增幅控制8.30一般预算平均增幅、人均可用财力平均增幅两次控制、社会治安系数调整、案件数调整xl_险工险段" xfId="3209"/>
    <cellStyle name="好_地方配套按人均增幅控制8.30一般预算平均增幅、人均可用财力平均增幅两次控制、社会治安系数调整、案件数调整xl_重点病险水库" xfId="3210"/>
    <cellStyle name="好_地方配套按人均增幅控制8.31（调整结案率后）xl" xfId="3211"/>
    <cellStyle name="好_地方配套按人均增幅控制8.31（调整结案率后）xl_2016年市（州）防汛物资储备情况表" xfId="3212"/>
    <cellStyle name="好_地方配套按人均增幅控制8.31（调整结案率后）xl_病险涵闸" xfId="3213"/>
    <cellStyle name="好_地方配套按人均增幅控制8.31（调整结案率后）xl_穿堤建筑物" xfId="3214"/>
    <cellStyle name="好_地方配套按人均增幅控制8.31（调整结案率后）xl_当冲当浪" xfId="3215"/>
    <cellStyle name="好_地方配套按人均增幅控制8.31（调整结案率后）xl_防汛队伍落实" xfId="3216"/>
    <cellStyle name="好_地方配套按人均增幅控制8.31（调整结案率后）xl_防汛抗旱责任制落实 " xfId="3217"/>
    <cellStyle name="好_地方配套按人均增幅控制8.31（调整结案率后）xl_防汛通道" xfId="3218"/>
    <cellStyle name="好_地方配套按人均增幅控制8.31（调整结案率后）xl_防汛物资统计" xfId="3219"/>
    <cellStyle name="好_地方配套按人均增幅控制8.31（调整结案率后）xl_非两水夹堤" xfId="3220"/>
    <cellStyle name="好_地方配套按人均增幅控制8.31（调整结案率后）xl_机埠维修" xfId="3221"/>
    <cellStyle name="好_地方配套按人均增幅控制8.31（调整结案率后）xl_建设扫尾" xfId="3222"/>
    <cellStyle name="好_地方配套按人均增幅控制8.31（调整结案率后）xl_两水夹堤" xfId="3223"/>
    <cellStyle name="好_地方配套按人均增幅控制8.31（调整结案率后）xl_清障扫杂" xfId="3224"/>
    <cellStyle name="好_地方配套按人均增幅控制8.31（调整结案率后）xl_砂砾石储备" xfId="3225"/>
    <cellStyle name="好_地方配套按人均增幅控制8.31（调整结案率后）xl_水库检查" xfId="3226"/>
    <cellStyle name="好_地方配套按人均增幅控制8.31（调整结案率后）xl_水库控制运用" xfId="3227"/>
    <cellStyle name="好_地方配套按人均增幅控制8.31（调整结案率后）xl_物资储备" xfId="3228"/>
    <cellStyle name="好_地方配套按人均增幅控制8.31（调整结案率后）xl_险工险段" xfId="3229"/>
    <cellStyle name="好_地方配套按人均增幅控制8.31（调整结案率后）xl_重点病险水库" xfId="3230"/>
    <cellStyle name="好_第五部分(才淼、饶永宏）" xfId="3231"/>
    <cellStyle name="好_第五部分(才淼、饶永宏）_2016年市（州）防汛物资储备情况表" xfId="3232"/>
    <cellStyle name="好_第五部分(才淼、饶永宏）_病险涵闸" xfId="3233"/>
    <cellStyle name="好_第五部分(才淼、饶永宏）_穿堤建筑物" xfId="3234"/>
    <cellStyle name="好_第五部分(才淼、饶永宏）_当冲当浪" xfId="3235"/>
    <cellStyle name="好_第五部分(才淼、饶永宏）_防汛队伍落实" xfId="3236"/>
    <cellStyle name="好_第五部分(才淼、饶永宏）_防汛抗旱责任制落实 " xfId="3237"/>
    <cellStyle name="好_第五部分(才淼、饶永宏）_防汛通道" xfId="3238"/>
    <cellStyle name="好_第五部分(才淼、饶永宏）_防汛物资统计" xfId="3239"/>
    <cellStyle name="好_第五部分(才淼、饶永宏）_非两水夹堤" xfId="3240"/>
    <cellStyle name="好_第五部分(才淼、饶永宏）_机埠维修" xfId="3241"/>
    <cellStyle name="好_第五部分(才淼、饶永宏）_建设扫尾" xfId="3242"/>
    <cellStyle name="好_第五部分(才淼、饶永宏）_两水夹堤" xfId="3243"/>
    <cellStyle name="好_第五部分(才淼、饶永宏）_清障扫杂" xfId="3244"/>
    <cellStyle name="好_第五部分(才淼、饶永宏）_砂砾石储备" xfId="3245"/>
    <cellStyle name="好_第五部分(才淼、饶永宏）_水库检查" xfId="3246"/>
    <cellStyle name="好_第五部分(才淼、饶永宏）_水库控制运用" xfId="3247"/>
    <cellStyle name="好_第五部分(才淼、饶永宏）_物资储备" xfId="3248"/>
    <cellStyle name="好_第五部分(才淼、饶永宏）_险工险段" xfId="3249"/>
    <cellStyle name="好_第五部分(才淼、饶永宏）_重点病险水库" xfId="3250"/>
    <cellStyle name="好_第一部分：综合全" xfId="3251"/>
    <cellStyle name="好_第一部分：综合全_2016年市（州）防汛物资储备情况表" xfId="3252"/>
    <cellStyle name="好_第一部分：综合全_病险涵闸" xfId="3253"/>
    <cellStyle name="好_第一部分：综合全_穿堤建筑物" xfId="3254"/>
    <cellStyle name="好_第一部分：综合全_当冲当浪" xfId="3255"/>
    <cellStyle name="好_第一部分：综合全_防汛队伍落实" xfId="3256"/>
    <cellStyle name="好_第一部分：综合全_防汛抗旱责任制落实 " xfId="3257"/>
    <cellStyle name="好_第一部分：综合全_防汛通道" xfId="3258"/>
    <cellStyle name="好_第一部分：综合全_防汛物资统计" xfId="3259"/>
    <cellStyle name="好_第一部分：综合全_非两水夹堤" xfId="3260"/>
    <cellStyle name="好_第一部分：综合全_机埠维修" xfId="3261"/>
    <cellStyle name="好_第一部分：综合全_建设扫尾" xfId="3262"/>
    <cellStyle name="好_第一部分：综合全_两水夹堤" xfId="3263"/>
    <cellStyle name="好_第一部分：综合全_清障扫杂" xfId="3264"/>
    <cellStyle name="好_第一部分：综合全_砂砾石储备" xfId="3265"/>
    <cellStyle name="好_第一部分：综合全_水库检查" xfId="3266"/>
    <cellStyle name="好_第一部分：综合全_水库控制运用" xfId="3267"/>
    <cellStyle name="好_第一部分：综合全_物资储备" xfId="3268"/>
    <cellStyle name="好_第一部分：综合全_险工险段" xfId="3269"/>
    <cellStyle name="好_第一部分：综合全_重点病险水库" xfId="3270"/>
    <cellStyle name="好_防汛队伍落实" xfId="3271"/>
    <cellStyle name="好_防汛抗旱责任制落实 " xfId="3272"/>
    <cellStyle name="好_防汛通道" xfId="3273"/>
    <cellStyle name="好_防汛物资统计" xfId="3274"/>
    <cellStyle name="好_防汛物资统计_1" xfId="3275"/>
    <cellStyle name="好_非两水夹堤" xfId="3276"/>
    <cellStyle name="好_高中教师人数（教育厅1.6日提供）" xfId="3277"/>
    <cellStyle name="好_高中教师人数（教育厅1.6日提供）_2016年市（州）防汛物资储备情况表" xfId="3278"/>
    <cellStyle name="好_高中教师人数（教育厅1.6日提供）_病险涵闸" xfId="3279"/>
    <cellStyle name="好_高中教师人数（教育厅1.6日提供）_穿堤建筑物" xfId="3280"/>
    <cellStyle name="好_高中教师人数（教育厅1.6日提供）_当冲当浪" xfId="3281"/>
    <cellStyle name="好_高中教师人数（教育厅1.6日提供）_防汛队伍落实" xfId="3282"/>
    <cellStyle name="好_高中教师人数（教育厅1.6日提供）_防汛抗旱责任制落实 " xfId="3283"/>
    <cellStyle name="好_高中教师人数（教育厅1.6日提供）_防汛通道" xfId="3284"/>
    <cellStyle name="好_高中教师人数（教育厅1.6日提供）_防汛物资统计" xfId="3285"/>
    <cellStyle name="好_高中教师人数（教育厅1.6日提供）_非两水夹堤" xfId="3286"/>
    <cellStyle name="好_高中教师人数（教育厅1.6日提供）_机埠维修" xfId="3287"/>
    <cellStyle name="好_高中教师人数（教育厅1.6日提供）_建设扫尾" xfId="3288"/>
    <cellStyle name="好_高中教师人数（教育厅1.6日提供）_两水夹堤" xfId="3289"/>
    <cellStyle name="好_高中教师人数（教育厅1.6日提供）_清障扫杂" xfId="3290"/>
    <cellStyle name="好_高中教师人数（教育厅1.6日提供）_砂砾石储备" xfId="3291"/>
    <cellStyle name="好_高中教师人数（教育厅1.6日提供）_水库检查" xfId="3292"/>
    <cellStyle name="好_高中教师人数（教育厅1.6日提供）_水库控制运用" xfId="3293"/>
    <cellStyle name="好_高中教师人数（教育厅1.6日提供）_物资储备" xfId="3294"/>
    <cellStyle name="好_高中教师人数（教育厅1.6日提供）_险工险段" xfId="3295"/>
    <cellStyle name="好_高中教师人数（教育厅1.6日提供）_重点病险水库" xfId="3296"/>
    <cellStyle name="好_汇总" xfId="3297"/>
    <cellStyle name="好_汇总_2016年市（州）防汛物资储备情况表" xfId="3298"/>
    <cellStyle name="好_汇总_病险涵闸" xfId="3299"/>
    <cellStyle name="好_汇总_穿堤建筑物" xfId="3300"/>
    <cellStyle name="好_汇总_当冲当浪" xfId="3301"/>
    <cellStyle name="好_汇总_防汛队伍落实" xfId="3302"/>
    <cellStyle name="好_汇总_防汛抗旱责任制落实 " xfId="3303"/>
    <cellStyle name="好_汇总_防汛通道" xfId="3304"/>
    <cellStyle name="好_汇总_防汛物资统计" xfId="3305"/>
    <cellStyle name="好_汇总_非两水夹堤" xfId="3306"/>
    <cellStyle name="好_汇总_机埠维修" xfId="3307"/>
    <cellStyle name="好_汇总_建设扫尾" xfId="3308"/>
    <cellStyle name="好_汇总_两水夹堤" xfId="3309"/>
    <cellStyle name="好_汇总_清障扫杂" xfId="3310"/>
    <cellStyle name="好_汇总_砂砾石储备" xfId="3311"/>
    <cellStyle name="好_汇总_水库检查" xfId="3312"/>
    <cellStyle name="好_汇总_水库控制运用" xfId="3313"/>
    <cellStyle name="好_汇总_物资储备" xfId="3314"/>
    <cellStyle name="好_汇总_险工险段" xfId="3315"/>
    <cellStyle name="好_汇总_重点病险水库" xfId="3316"/>
    <cellStyle name="好_汇总-县级财政报表附表" xfId="3317"/>
    <cellStyle name="好_汇总-县级财政报表附表_防汛队伍落实" xfId="3318"/>
    <cellStyle name="好_汇总-县级财政报表附表_防汛抗旱责任制落实 " xfId="3319"/>
    <cellStyle name="好_汇总-县级财政报表附表_防汛通道" xfId="3320"/>
    <cellStyle name="好_汇总-县级财政报表附表_机埠维修" xfId="3321"/>
    <cellStyle name="好_汇总-县级财政报表附表_建设扫尾" xfId="3322"/>
    <cellStyle name="好_汇总-县级财政报表附表_清障扫杂" xfId="3323"/>
    <cellStyle name="好_汇总-县级财政报表附表_砂砾石储备" xfId="3324"/>
    <cellStyle name="好_汇总-县级财政报表附表_水库检查" xfId="3325"/>
    <cellStyle name="好_汇总-县级财政报表附表_物资储备" xfId="3326"/>
    <cellStyle name="好_汇总-县级财政报表附表_险工险段" xfId="3327"/>
    <cellStyle name="好_机埠维修" xfId="3328"/>
    <cellStyle name="好_基础数据分析" xfId="3329"/>
    <cellStyle name="好_基础数据分析_2016年市（州）防汛物资储备情况表" xfId="3330"/>
    <cellStyle name="好_基础数据分析_病险涵闸" xfId="3331"/>
    <cellStyle name="好_基础数据分析_穿堤建筑物" xfId="3332"/>
    <cellStyle name="好_基础数据分析_当冲当浪" xfId="3333"/>
    <cellStyle name="好_基础数据分析_防汛队伍落实" xfId="3334"/>
    <cellStyle name="好_基础数据分析_防汛抗旱责任制落实 " xfId="3335"/>
    <cellStyle name="好_基础数据分析_防汛通道" xfId="3336"/>
    <cellStyle name="好_基础数据分析_防汛物资统计" xfId="3337"/>
    <cellStyle name="好_基础数据分析_非两水夹堤" xfId="3338"/>
    <cellStyle name="好_基础数据分析_机埠维修" xfId="3339"/>
    <cellStyle name="好_基础数据分析_建设扫尾" xfId="3340"/>
    <cellStyle name="好_基础数据分析_两水夹堤" xfId="3341"/>
    <cellStyle name="好_基础数据分析_清障扫杂" xfId="3342"/>
    <cellStyle name="好_基础数据分析_砂砾石储备" xfId="3343"/>
    <cellStyle name="好_基础数据分析_水库检查" xfId="3344"/>
    <cellStyle name="好_基础数据分析_水库控制运用" xfId="3345"/>
    <cellStyle name="好_基础数据分析_物资储备" xfId="3346"/>
    <cellStyle name="好_基础数据分析_险工险段" xfId="3347"/>
    <cellStyle name="好_基础数据分析_重点病险水库" xfId="3348"/>
    <cellStyle name="好_检验表" xfId="3349"/>
    <cellStyle name="好_检验表（调整后）" xfId="3350"/>
    <cellStyle name="好_检验表（调整后）_2016年市（州）防汛物资储备情况表" xfId="3351"/>
    <cellStyle name="好_检验表（调整后）_病险涵闸" xfId="3352"/>
    <cellStyle name="好_检验表（调整后）_穿堤建筑物" xfId="3353"/>
    <cellStyle name="好_检验表（调整后）_当冲当浪" xfId="3354"/>
    <cellStyle name="好_检验表（调整后）_防汛队伍落实" xfId="3355"/>
    <cellStyle name="好_检验表（调整后）_防汛抗旱责任制落实 " xfId="3356"/>
    <cellStyle name="好_检验表（调整后）_防汛通道" xfId="3357"/>
    <cellStyle name="好_检验表（调整后）_防汛物资统计" xfId="3358"/>
    <cellStyle name="好_检验表（调整后）_非两水夹堤" xfId="3359"/>
    <cellStyle name="好_检验表（调整后）_机埠维修" xfId="3360"/>
    <cellStyle name="好_检验表（调整后）_建设扫尾" xfId="3361"/>
    <cellStyle name="好_检验表（调整后）_两水夹堤" xfId="3362"/>
    <cellStyle name="好_检验表（调整后）_清障扫杂" xfId="3363"/>
    <cellStyle name="好_检验表（调整后）_砂砾石储备" xfId="3364"/>
    <cellStyle name="好_检验表（调整后）_水库检查" xfId="3365"/>
    <cellStyle name="好_检验表（调整后）_水库控制运用" xfId="3366"/>
    <cellStyle name="好_检验表（调整后）_物资储备" xfId="3367"/>
    <cellStyle name="好_检验表（调整后）_险工险段" xfId="3368"/>
    <cellStyle name="好_检验表（调整后）_重点病险水库" xfId="3369"/>
    <cellStyle name="好_检验表_2016年市（州）防汛物资储备情况表" xfId="3370"/>
    <cellStyle name="好_检验表_病险涵闸" xfId="3371"/>
    <cellStyle name="好_检验表_穿堤建筑物" xfId="3372"/>
    <cellStyle name="好_检验表_当冲当浪" xfId="3373"/>
    <cellStyle name="好_检验表_防汛队伍落实" xfId="3374"/>
    <cellStyle name="好_检验表_防汛抗旱责任制落实 " xfId="3375"/>
    <cellStyle name="好_检验表_防汛通道" xfId="3376"/>
    <cellStyle name="好_检验表_防汛物资统计" xfId="3377"/>
    <cellStyle name="好_检验表_非两水夹堤" xfId="3378"/>
    <cellStyle name="好_检验表_机埠维修" xfId="3379"/>
    <cellStyle name="好_检验表_建设扫尾" xfId="3380"/>
    <cellStyle name="好_检验表_两水夹堤" xfId="3381"/>
    <cellStyle name="好_检验表_清障扫杂" xfId="3382"/>
    <cellStyle name="好_检验表_砂砾石储备" xfId="3383"/>
    <cellStyle name="好_检验表_水库检查" xfId="3384"/>
    <cellStyle name="好_检验表_水库控制运用" xfId="3385"/>
    <cellStyle name="好_检验表_物资储备" xfId="3386"/>
    <cellStyle name="好_检验表_险工险段" xfId="3387"/>
    <cellStyle name="好_检验表_重点病险水库" xfId="3388"/>
    <cellStyle name="好_建行" xfId="3389"/>
    <cellStyle name="好_建行_2016年市（州）防汛物资储备情况表" xfId="3390"/>
    <cellStyle name="好_建行_病险涵闸" xfId="3391"/>
    <cellStyle name="好_建行_穿堤建筑物" xfId="3392"/>
    <cellStyle name="好_建行_当冲当浪" xfId="3393"/>
    <cellStyle name="好_建行_防汛队伍落实" xfId="3394"/>
    <cellStyle name="好_建行_防汛抗旱责任制落实 " xfId="3395"/>
    <cellStyle name="好_建行_防汛通道" xfId="3396"/>
    <cellStyle name="好_建行_防汛物资统计" xfId="3397"/>
    <cellStyle name="好_建行_非两水夹堤" xfId="3398"/>
    <cellStyle name="好_建行_机埠维修" xfId="3399"/>
    <cellStyle name="好_建行_建设扫尾" xfId="3400"/>
    <cellStyle name="好_建行_两水夹堤" xfId="3401"/>
    <cellStyle name="好_建行_清障扫杂" xfId="3402"/>
    <cellStyle name="好_建行_砂砾石储备" xfId="3403"/>
    <cellStyle name="好_建行_水库检查" xfId="3404"/>
    <cellStyle name="好_建行_水库控制运用" xfId="3405"/>
    <cellStyle name="好_建行_物资储备" xfId="3406"/>
    <cellStyle name="好_建行_险工险段" xfId="3407"/>
    <cellStyle name="好_建行_重点病险水库" xfId="3408"/>
    <cellStyle name="好_建设扫尾" xfId="3409"/>
    <cellStyle name="好_奖励补助测算5.22测试" xfId="3410"/>
    <cellStyle name="好_奖励补助测算5.22测试_2016年市（州）防汛物资储备情况表" xfId="3411"/>
    <cellStyle name="好_奖励补助测算5.22测试_病险涵闸" xfId="3412"/>
    <cellStyle name="好_奖励补助测算5.22测试_穿堤建筑物" xfId="3413"/>
    <cellStyle name="好_奖励补助测算5.22测试_当冲当浪" xfId="3414"/>
    <cellStyle name="好_奖励补助测算5.22测试_防汛队伍落实" xfId="3415"/>
    <cellStyle name="好_奖励补助测算5.22测试_防汛抗旱责任制落实 " xfId="3416"/>
    <cellStyle name="好_奖励补助测算5.22测试_防汛通道" xfId="3417"/>
    <cellStyle name="好_奖励补助测算5.22测试_防汛物资统计" xfId="3418"/>
    <cellStyle name="好_奖励补助测算5.22测试_非两水夹堤" xfId="3419"/>
    <cellStyle name="好_奖励补助测算5.22测试_机埠维修" xfId="3420"/>
    <cellStyle name="好_奖励补助测算5.22测试_建设扫尾" xfId="3421"/>
    <cellStyle name="好_奖励补助测算5.22测试_两水夹堤" xfId="3422"/>
    <cellStyle name="好_奖励补助测算5.22测试_清障扫杂" xfId="3423"/>
    <cellStyle name="好_奖励补助测算5.22测试_砂砾石储备" xfId="3424"/>
    <cellStyle name="好_奖励补助测算5.22测试_水库检查" xfId="3425"/>
    <cellStyle name="好_奖励补助测算5.22测试_水库控制运用" xfId="3426"/>
    <cellStyle name="好_奖励补助测算5.22测试_物资储备" xfId="3427"/>
    <cellStyle name="好_奖励补助测算5.22测试_险工险段" xfId="3428"/>
    <cellStyle name="好_奖励补助测算5.22测试_重点病险水库" xfId="3429"/>
    <cellStyle name="好_奖励补助测算5.23新" xfId="3430"/>
    <cellStyle name="好_奖励补助测算5.23新_2016年市（州）防汛物资储备情况表" xfId="3431"/>
    <cellStyle name="好_奖励补助测算5.23新_病险涵闸" xfId="3432"/>
    <cellStyle name="好_奖励补助测算5.23新_穿堤建筑物" xfId="3433"/>
    <cellStyle name="好_奖励补助测算5.23新_当冲当浪" xfId="3434"/>
    <cellStyle name="好_奖励补助测算5.23新_防汛队伍落实" xfId="3435"/>
    <cellStyle name="好_奖励补助测算5.23新_防汛抗旱责任制落实 " xfId="3436"/>
    <cellStyle name="好_奖励补助测算5.23新_防汛通道" xfId="3437"/>
    <cellStyle name="好_奖励补助测算5.23新_防汛物资统计" xfId="3438"/>
    <cellStyle name="好_奖励补助测算5.23新_非两水夹堤" xfId="3439"/>
    <cellStyle name="好_奖励补助测算5.23新_机埠维修" xfId="3440"/>
    <cellStyle name="好_奖励补助测算5.23新_建设扫尾" xfId="3441"/>
    <cellStyle name="好_奖励补助测算5.23新_两水夹堤" xfId="3442"/>
    <cellStyle name="好_奖励补助测算5.23新_清障扫杂" xfId="3443"/>
    <cellStyle name="好_奖励补助测算5.23新_砂砾石储备" xfId="3444"/>
    <cellStyle name="好_奖励补助测算5.23新_水库检查" xfId="3445"/>
    <cellStyle name="好_奖励补助测算5.23新_水库控制运用" xfId="3446"/>
    <cellStyle name="好_奖励补助测算5.23新_物资储备" xfId="3447"/>
    <cellStyle name="好_奖励补助测算5.23新_险工险段" xfId="3448"/>
    <cellStyle name="好_奖励补助测算5.23新_重点病险水库" xfId="3449"/>
    <cellStyle name="好_奖励补助测算5.24冯铸" xfId="3450"/>
    <cellStyle name="好_奖励补助测算5.24冯铸_2016年市（州）防汛物资储备情况表" xfId="3451"/>
    <cellStyle name="好_奖励补助测算5.24冯铸_病险涵闸" xfId="3452"/>
    <cellStyle name="好_奖励补助测算5.24冯铸_穿堤建筑物" xfId="3453"/>
    <cellStyle name="好_奖励补助测算5.24冯铸_当冲当浪" xfId="3454"/>
    <cellStyle name="好_奖励补助测算5.24冯铸_防汛队伍落实" xfId="3455"/>
    <cellStyle name="好_奖励补助测算5.24冯铸_防汛抗旱责任制落实 " xfId="3456"/>
    <cellStyle name="好_奖励补助测算5.24冯铸_防汛通道" xfId="3457"/>
    <cellStyle name="好_奖励补助测算5.24冯铸_防汛物资统计" xfId="3458"/>
    <cellStyle name="好_奖励补助测算5.24冯铸_非两水夹堤" xfId="3459"/>
    <cellStyle name="好_奖励补助测算5.24冯铸_机埠维修" xfId="3460"/>
    <cellStyle name="好_奖励补助测算5.24冯铸_建设扫尾" xfId="3461"/>
    <cellStyle name="好_奖励补助测算5.24冯铸_两水夹堤" xfId="3462"/>
    <cellStyle name="好_奖励补助测算5.24冯铸_清障扫杂" xfId="3463"/>
    <cellStyle name="好_奖励补助测算5.24冯铸_砂砾石储备" xfId="3464"/>
    <cellStyle name="好_奖励补助测算5.24冯铸_水库检查" xfId="3465"/>
    <cellStyle name="好_奖励补助测算5.24冯铸_水库控制运用" xfId="3466"/>
    <cellStyle name="好_奖励补助测算5.24冯铸_物资储备" xfId="3467"/>
    <cellStyle name="好_奖励补助测算5.24冯铸_险工险段" xfId="3468"/>
    <cellStyle name="好_奖励补助测算5.24冯铸_重点病险水库" xfId="3469"/>
    <cellStyle name="好_奖励补助测算7.23" xfId="3470"/>
    <cellStyle name="好_奖励补助测算7.23_2016年市（州）防汛物资储备情况表" xfId="3471"/>
    <cellStyle name="好_奖励补助测算7.23_病险涵闸" xfId="3472"/>
    <cellStyle name="好_奖励补助测算7.23_穿堤建筑物" xfId="3473"/>
    <cellStyle name="好_奖励补助测算7.23_当冲当浪" xfId="3474"/>
    <cellStyle name="好_奖励补助测算7.23_防汛队伍落实" xfId="3475"/>
    <cellStyle name="好_奖励补助测算7.23_防汛抗旱责任制落实 " xfId="3476"/>
    <cellStyle name="好_奖励补助测算7.23_防汛通道" xfId="3477"/>
    <cellStyle name="好_奖励补助测算7.23_防汛物资统计" xfId="3478"/>
    <cellStyle name="好_奖励补助测算7.23_非两水夹堤" xfId="3479"/>
    <cellStyle name="好_奖励补助测算7.23_机埠维修" xfId="3480"/>
    <cellStyle name="好_奖励补助测算7.23_建设扫尾" xfId="3481"/>
    <cellStyle name="好_奖励补助测算7.23_两水夹堤" xfId="3482"/>
    <cellStyle name="好_奖励补助测算7.23_清障扫杂" xfId="3483"/>
    <cellStyle name="好_奖励补助测算7.23_砂砾石储备" xfId="3484"/>
    <cellStyle name="好_奖励补助测算7.23_水库检查" xfId="3485"/>
    <cellStyle name="好_奖励补助测算7.23_水库控制运用" xfId="3486"/>
    <cellStyle name="好_奖励补助测算7.23_物资储备" xfId="3487"/>
    <cellStyle name="好_奖励补助测算7.23_险工险段" xfId="3488"/>
    <cellStyle name="好_奖励补助测算7.23_重点病险水库" xfId="3489"/>
    <cellStyle name="好_奖励补助测算7.25" xfId="3490"/>
    <cellStyle name="好_奖励补助测算7.25 (version 1) (version 1)" xfId="3491"/>
    <cellStyle name="好_奖励补助测算7.25 (version 1) (version 1)_2016年市（州）防汛物资储备情况表" xfId="3492"/>
    <cellStyle name="好_奖励补助测算7.25 (version 1) (version 1)_病险涵闸" xfId="3493"/>
    <cellStyle name="好_奖励补助测算7.25 (version 1) (version 1)_穿堤建筑物" xfId="3494"/>
    <cellStyle name="好_奖励补助测算7.25 (version 1) (version 1)_当冲当浪" xfId="3495"/>
    <cellStyle name="好_奖励补助测算7.25 (version 1) (version 1)_防汛队伍落实" xfId="3496"/>
    <cellStyle name="好_奖励补助测算7.25 (version 1) (version 1)_防汛抗旱责任制落实 " xfId="3497"/>
    <cellStyle name="好_奖励补助测算7.25 (version 1) (version 1)_防汛通道" xfId="3498"/>
    <cellStyle name="好_奖励补助测算7.25 (version 1) (version 1)_防汛物资统计" xfId="3499"/>
    <cellStyle name="好_奖励补助测算7.25 (version 1) (version 1)_非两水夹堤" xfId="3500"/>
    <cellStyle name="好_奖励补助测算7.25 (version 1) (version 1)_机埠维修" xfId="3501"/>
    <cellStyle name="好_奖励补助测算7.25 (version 1) (version 1)_建设扫尾" xfId="3502"/>
    <cellStyle name="好_奖励补助测算7.25 (version 1) (version 1)_两水夹堤" xfId="3503"/>
    <cellStyle name="好_奖励补助测算7.25 (version 1) (version 1)_清障扫杂" xfId="3504"/>
    <cellStyle name="好_奖励补助测算7.25 (version 1) (version 1)_砂砾石储备" xfId="3505"/>
    <cellStyle name="好_奖励补助测算7.25 (version 1) (version 1)_水库检查" xfId="3506"/>
    <cellStyle name="好_奖励补助测算7.25 (version 1) (version 1)_水库控制运用" xfId="3507"/>
    <cellStyle name="好_奖励补助测算7.25 (version 1) (version 1)_物资储备" xfId="3508"/>
    <cellStyle name="好_奖励补助测算7.25 (version 1) (version 1)_险工险段" xfId="3509"/>
    <cellStyle name="好_奖励补助测算7.25 (version 1) (version 1)_重点病险水库" xfId="3510"/>
    <cellStyle name="好_奖励补助测算7.25_2016年市（州）防汛物资储备情况表" xfId="3511"/>
    <cellStyle name="好_奖励补助测算7.25_病险涵闸" xfId="3512"/>
    <cellStyle name="好_奖励补助测算7.25_穿堤建筑物" xfId="3513"/>
    <cellStyle name="好_奖励补助测算7.25_当冲当浪" xfId="3514"/>
    <cellStyle name="好_奖励补助测算7.25_防汛队伍落实" xfId="3515"/>
    <cellStyle name="好_奖励补助测算7.25_防汛抗旱责任制落实 " xfId="3516"/>
    <cellStyle name="好_奖励补助测算7.25_防汛通道" xfId="3517"/>
    <cellStyle name="好_奖励补助测算7.25_防汛物资统计" xfId="3518"/>
    <cellStyle name="好_奖励补助测算7.25_非两水夹堤" xfId="3519"/>
    <cellStyle name="好_奖励补助测算7.25_机埠维修" xfId="3520"/>
    <cellStyle name="好_奖励补助测算7.25_建设扫尾" xfId="3521"/>
    <cellStyle name="好_奖励补助测算7.25_两水夹堤" xfId="3522"/>
    <cellStyle name="好_奖励补助测算7.25_清障扫杂" xfId="3523"/>
    <cellStyle name="好_奖励补助测算7.25_砂砾石储备" xfId="3524"/>
    <cellStyle name="好_奖励补助测算7.25_水库检查" xfId="3525"/>
    <cellStyle name="好_奖励补助测算7.25_水库控制运用" xfId="3526"/>
    <cellStyle name="好_奖励补助测算7.25_物资储备" xfId="3527"/>
    <cellStyle name="好_奖励补助测算7.25_险工险段" xfId="3528"/>
    <cellStyle name="好_奖励补助测算7.25_重点病险水库" xfId="3529"/>
    <cellStyle name="好_教师绩效工资测算表（离退休按各地上报数测算）2009年1月1日" xfId="3530"/>
    <cellStyle name="好_教师绩效工资测算表（离退休按各地上报数测算）2009年1月1日_2016年市（州）防汛物资储备情况表" xfId="3531"/>
    <cellStyle name="好_教师绩效工资测算表（离退休按各地上报数测算）2009年1月1日_病险涵闸" xfId="3532"/>
    <cellStyle name="好_教师绩效工资测算表（离退休按各地上报数测算）2009年1月1日_穿堤建筑物" xfId="3533"/>
    <cellStyle name="好_教师绩效工资测算表（离退休按各地上报数测算）2009年1月1日_当冲当浪" xfId="3534"/>
    <cellStyle name="好_教师绩效工资测算表（离退休按各地上报数测算）2009年1月1日_防汛队伍落实" xfId="3535"/>
    <cellStyle name="好_教师绩效工资测算表（离退休按各地上报数测算）2009年1月1日_防汛抗旱责任制落实 " xfId="3536"/>
    <cellStyle name="好_教师绩效工资测算表（离退休按各地上报数测算）2009年1月1日_防汛通道" xfId="3537"/>
    <cellStyle name="好_教师绩效工资测算表（离退休按各地上报数测算）2009年1月1日_防汛物资统计" xfId="3538"/>
    <cellStyle name="好_教师绩效工资测算表（离退休按各地上报数测算）2009年1月1日_非两水夹堤" xfId="3539"/>
    <cellStyle name="好_教师绩效工资测算表（离退休按各地上报数测算）2009年1月1日_机埠维修" xfId="3540"/>
    <cellStyle name="好_教师绩效工资测算表（离退休按各地上报数测算）2009年1月1日_建设扫尾" xfId="3541"/>
    <cellStyle name="好_教师绩效工资测算表（离退休按各地上报数测算）2009年1月1日_两水夹堤" xfId="3542"/>
    <cellStyle name="好_教师绩效工资测算表（离退休按各地上报数测算）2009年1月1日_清障扫杂" xfId="3543"/>
    <cellStyle name="好_教师绩效工资测算表（离退休按各地上报数测算）2009年1月1日_砂砾石储备" xfId="3544"/>
    <cellStyle name="好_教师绩效工资测算表（离退休按各地上报数测算）2009年1月1日_水库检查" xfId="3545"/>
    <cellStyle name="好_教师绩效工资测算表（离退休按各地上报数测算）2009年1月1日_水库控制运用" xfId="3546"/>
    <cellStyle name="好_教师绩效工资测算表（离退休按各地上报数测算）2009年1月1日_物资储备" xfId="3547"/>
    <cellStyle name="好_教师绩效工资测算表（离退休按各地上报数测算）2009年1月1日_险工险段" xfId="3548"/>
    <cellStyle name="好_教师绩效工资测算表（离退休按各地上报数测算）2009年1月1日_重点病险水库" xfId="3549"/>
    <cellStyle name="好_教育厅提供义务教育及高中教师人数（2009年1月6日）" xfId="3550"/>
    <cellStyle name="好_教育厅提供义务教育及高中教师人数（2009年1月6日）_2016年市（州）防汛物资储备情况表" xfId="3551"/>
    <cellStyle name="好_教育厅提供义务教育及高中教师人数（2009年1月6日）_病险涵闸" xfId="3552"/>
    <cellStyle name="好_教育厅提供义务教育及高中教师人数（2009年1月6日）_穿堤建筑物" xfId="3553"/>
    <cellStyle name="好_教育厅提供义务教育及高中教师人数（2009年1月6日）_当冲当浪" xfId="3554"/>
    <cellStyle name="好_教育厅提供义务教育及高中教师人数（2009年1月6日）_防汛队伍落实" xfId="3555"/>
    <cellStyle name="好_教育厅提供义务教育及高中教师人数（2009年1月6日）_防汛抗旱责任制落实 " xfId="3556"/>
    <cellStyle name="好_教育厅提供义务教育及高中教师人数（2009年1月6日）_防汛通道" xfId="3557"/>
    <cellStyle name="好_教育厅提供义务教育及高中教师人数（2009年1月6日）_机埠维修" xfId="3558"/>
    <cellStyle name="好_教育厅提供义务教育及高中教师人数（2009年1月6日）_建设扫尾" xfId="3559"/>
    <cellStyle name="好_教育厅提供义务教育及高中教师人数（2009年1月6日）_清障扫杂" xfId="3560"/>
    <cellStyle name="好_教育厅提供义务教育及高中教师人数（2009年1月6日）_砂砾石储备" xfId="3561"/>
    <cellStyle name="好_教育厅提供义务教育及高中教师人数（2009年1月6日）_水库检查" xfId="3562"/>
    <cellStyle name="好_教育厅提供义务教育及高中教师人数（2009年1月6日）_物资储备" xfId="3563"/>
    <cellStyle name="好_教育厅提供义务教育及高中教师人数（2009年1月6日）_险工险段" xfId="3564"/>
    <cellStyle name="好_抗旱物资统计" xfId="3565"/>
    <cellStyle name="好_历年教师人数" xfId="3566"/>
    <cellStyle name="好_历年教师人数_防汛队伍落实" xfId="3567"/>
    <cellStyle name="好_历年教师人数_防汛抗旱责任制落实 " xfId="3568"/>
    <cellStyle name="好_历年教师人数_防汛通道" xfId="3569"/>
    <cellStyle name="好_历年教师人数_机埠维修" xfId="3570"/>
    <cellStyle name="好_历年教师人数_建设扫尾" xfId="3571"/>
    <cellStyle name="好_历年教师人数_清障扫杂" xfId="3572"/>
    <cellStyle name="好_历年教师人数_砂砾石储备" xfId="3573"/>
    <cellStyle name="好_历年教师人数_水库检查" xfId="3574"/>
    <cellStyle name="好_历年教师人数_物资储备" xfId="3575"/>
    <cellStyle name="好_历年教师人数_险工险段" xfId="3576"/>
    <cellStyle name="好_丽江汇总" xfId="3577"/>
    <cellStyle name="好_丽江汇总_防汛队伍落实" xfId="3578"/>
    <cellStyle name="好_丽江汇总_防汛抗旱责任制落实 " xfId="3579"/>
    <cellStyle name="好_丽江汇总_防汛通道" xfId="3580"/>
    <cellStyle name="好_丽江汇总_机埠维修" xfId="3581"/>
    <cellStyle name="好_丽江汇总_建设扫尾" xfId="3582"/>
    <cellStyle name="好_丽江汇总_清障扫杂" xfId="3583"/>
    <cellStyle name="好_丽江汇总_砂砾石储备" xfId="3584"/>
    <cellStyle name="好_丽江汇总_水库检查" xfId="3585"/>
    <cellStyle name="好_丽江汇总_物资储备" xfId="3586"/>
    <cellStyle name="好_丽江汇总_险工险段" xfId="3587"/>
    <cellStyle name="好_两水夹堤" xfId="3588"/>
    <cellStyle name="好_两水夹堤_1" xfId="3589"/>
    <cellStyle name="好_清障扫杂" xfId="3590"/>
    <cellStyle name="好_三季度－表二" xfId="3591"/>
    <cellStyle name="好_三季度－表二_防汛队伍落实" xfId="3592"/>
    <cellStyle name="好_三季度－表二_防汛抗旱责任制落实 " xfId="3593"/>
    <cellStyle name="好_三季度－表二_防汛通道" xfId="3594"/>
    <cellStyle name="好_三季度－表二_机埠维修" xfId="3595"/>
    <cellStyle name="好_三季度－表二_建设扫尾" xfId="3596"/>
    <cellStyle name="好_三季度－表二_清障扫杂" xfId="3597"/>
    <cellStyle name="好_三季度－表二_砂砾石储备" xfId="3598"/>
    <cellStyle name="好_三季度－表二_水库检查" xfId="3599"/>
    <cellStyle name="好_三季度－表二_物资储备" xfId="3600"/>
    <cellStyle name="好_三季度－表二_险工险段" xfId="3601"/>
    <cellStyle name="好_砂砾石储备" xfId="3602"/>
    <cellStyle name="好_水库检查" xfId="3603"/>
    <cellStyle name="好_卫生部门" xfId="3604"/>
    <cellStyle name="好_卫生部门_防汛队伍落实" xfId="3605"/>
    <cellStyle name="好_卫生部门_防汛抗旱责任制落实 " xfId="3606"/>
    <cellStyle name="好_卫生部门_防汛通道" xfId="3607"/>
    <cellStyle name="好_卫生部门_机埠维修" xfId="3608"/>
    <cellStyle name="好_卫生部门_建设扫尾" xfId="3609"/>
    <cellStyle name="好_卫生部门_清障扫杂" xfId="3610"/>
    <cellStyle name="好_卫生部门_砂砾石储备" xfId="3611"/>
    <cellStyle name="好_卫生部门_水库检查" xfId="3612"/>
    <cellStyle name="好_卫生部门_物资储备" xfId="3613"/>
    <cellStyle name="好_卫生部门_险工险段" xfId="3614"/>
    <cellStyle name="好_文体广播部门" xfId="3615"/>
    <cellStyle name="好_文体广播部门_防汛队伍落实" xfId="3616"/>
    <cellStyle name="好_文体广播部门_防汛抗旱责任制落实 " xfId="3617"/>
    <cellStyle name="好_文体广播部门_防汛通道" xfId="3618"/>
    <cellStyle name="好_文体广播部门_机埠维修" xfId="3619"/>
    <cellStyle name="好_文体广播部门_建设扫尾" xfId="3620"/>
    <cellStyle name="好_文体广播部门_清障扫杂" xfId="3621"/>
    <cellStyle name="好_文体广播部门_砂砾石储备" xfId="3622"/>
    <cellStyle name="好_文体广播部门_水库检查" xfId="3623"/>
    <cellStyle name="好_文体广播部门_物资储备" xfId="3624"/>
    <cellStyle name="好_文体广播部门_险工险段" xfId="3625"/>
    <cellStyle name="好_物资储备" xfId="3626"/>
    <cellStyle name="好_下半年禁毒办案经费分配2544.3万元" xfId="3627"/>
    <cellStyle name="好_下半年禁毒办案经费分配2544.3万元_防汛队伍落实" xfId="3628"/>
    <cellStyle name="好_下半年禁毒办案经费分配2544.3万元_防汛抗旱责任制落实 " xfId="3629"/>
    <cellStyle name="好_下半年禁毒办案经费分配2544.3万元_防汛通道" xfId="3630"/>
    <cellStyle name="好_下半年禁毒办案经费分配2544.3万元_机埠维修" xfId="3631"/>
    <cellStyle name="好_下半年禁毒办案经费分配2544.3万元_建设扫尾" xfId="3632"/>
    <cellStyle name="好_下半年禁毒办案经费分配2544.3万元_清障扫杂" xfId="3633"/>
    <cellStyle name="好_下半年禁毒办案经费分配2544.3万元_砂砾石储备" xfId="3634"/>
    <cellStyle name="好_下半年禁毒办案经费分配2544.3万元_水库检查" xfId="3635"/>
    <cellStyle name="好_下半年禁毒办案经费分配2544.3万元_物资储备" xfId="3636"/>
    <cellStyle name="好_下半年禁毒办案经费分配2544.3万元_险工险段" xfId="3637"/>
    <cellStyle name="好_下半年禁吸戒毒经费1000万元" xfId="3638"/>
    <cellStyle name="好_下半年禁吸戒毒经费1000万元_防汛队伍落实" xfId="3639"/>
    <cellStyle name="好_下半年禁吸戒毒经费1000万元_防汛抗旱责任制落实 " xfId="3640"/>
    <cellStyle name="好_下半年禁吸戒毒经费1000万元_防汛通道" xfId="3641"/>
    <cellStyle name="好_下半年禁吸戒毒经费1000万元_机埠维修" xfId="3642"/>
    <cellStyle name="好_下半年禁吸戒毒经费1000万元_建设扫尾" xfId="3643"/>
    <cellStyle name="好_下半年禁吸戒毒经费1000万元_清障扫杂" xfId="3644"/>
    <cellStyle name="好_下半年禁吸戒毒经费1000万元_砂砾石储备" xfId="3645"/>
    <cellStyle name="好_下半年禁吸戒毒经费1000万元_水库检查" xfId="3646"/>
    <cellStyle name="好_下半年禁吸戒毒经费1000万元_物资储备" xfId="3647"/>
    <cellStyle name="好_下半年禁吸戒毒经费1000万元_险工险段" xfId="3648"/>
    <cellStyle name="好_险工险段" xfId="3649"/>
    <cellStyle name="好_险情" xfId="3650"/>
    <cellStyle name="好_县公司" xfId="3651"/>
    <cellStyle name="好_县公司_防汛队伍落实" xfId="3652"/>
    <cellStyle name="好_县公司_防汛抗旱责任制落实 " xfId="3653"/>
    <cellStyle name="好_县公司_防汛通道" xfId="3654"/>
    <cellStyle name="好_县公司_机埠维修" xfId="3655"/>
    <cellStyle name="好_县公司_建设扫尾" xfId="3656"/>
    <cellStyle name="好_县公司_清障扫杂" xfId="3657"/>
    <cellStyle name="好_县公司_砂砾石储备" xfId="3658"/>
    <cellStyle name="好_县公司_水库检查" xfId="3659"/>
    <cellStyle name="好_县公司_物资储备" xfId="3660"/>
    <cellStyle name="好_县公司_险工险段" xfId="3661"/>
    <cellStyle name="好_县级公安机关公用经费标准奖励测算方案（定稿）" xfId="3662"/>
    <cellStyle name="好_县级公安机关公用经费标准奖励测算方案（定稿）_防汛队伍落实" xfId="3663"/>
    <cellStyle name="好_县级公安机关公用经费标准奖励测算方案（定稿）_防汛抗旱责任制落实 " xfId="3664"/>
    <cellStyle name="好_县级公安机关公用经费标准奖励测算方案（定稿）_防汛通道" xfId="3665"/>
    <cellStyle name="好_县级公安机关公用经费标准奖励测算方案（定稿）_机埠维修" xfId="3666"/>
    <cellStyle name="好_县级公安机关公用经费标准奖励测算方案（定稿）_建设扫尾" xfId="3667"/>
    <cellStyle name="好_县级公安机关公用经费标准奖励测算方案（定稿）_清障扫杂" xfId="3668"/>
    <cellStyle name="好_县级公安机关公用经费标准奖励测算方案（定稿）_砂砾石储备" xfId="3669"/>
    <cellStyle name="好_县级公安机关公用经费标准奖励测算方案（定稿）_水库检查" xfId="3670"/>
    <cellStyle name="好_县级公安机关公用经费标准奖励测算方案（定稿）_物资储备" xfId="3671"/>
    <cellStyle name="好_县级公安机关公用经费标准奖励测算方案（定稿）_险工险段" xfId="3672"/>
    <cellStyle name="好_县级基础数据" xfId="3673"/>
    <cellStyle name="好_县级基础数据_防汛队伍落实" xfId="3674"/>
    <cellStyle name="好_县级基础数据_防汛抗旱责任制落实 " xfId="3675"/>
    <cellStyle name="好_县级基础数据_防汛通道" xfId="3676"/>
    <cellStyle name="好_县级基础数据_机埠维修" xfId="3677"/>
    <cellStyle name="好_县级基础数据_建设扫尾" xfId="3678"/>
    <cellStyle name="好_县级基础数据_清障扫杂" xfId="3679"/>
    <cellStyle name="好_县级基础数据_砂砾石储备" xfId="3680"/>
    <cellStyle name="好_县级基础数据_水库检查" xfId="3681"/>
    <cellStyle name="好_县级基础数据_物资储备" xfId="3682"/>
    <cellStyle name="好_县级基础数据_险工险段" xfId="3683"/>
    <cellStyle name="好_业务工作量指标" xfId="3684"/>
    <cellStyle name="好_业务工作量指标_防汛队伍落实" xfId="3685"/>
    <cellStyle name="好_业务工作量指标_防汛抗旱责任制落实 " xfId="3686"/>
    <cellStyle name="好_业务工作量指标_防汛通道" xfId="3687"/>
    <cellStyle name="好_业务工作量指标_机埠维修" xfId="3688"/>
    <cellStyle name="好_业务工作量指标_建设扫尾" xfId="3689"/>
    <cellStyle name="好_业务工作量指标_清障扫杂" xfId="3690"/>
    <cellStyle name="好_业务工作量指标_砂砾石储备" xfId="3691"/>
    <cellStyle name="好_业务工作量指标_水库检查" xfId="3692"/>
    <cellStyle name="好_业务工作量指标_物资储备" xfId="3693"/>
    <cellStyle name="好_业务工作量指标_险工险段" xfId="3694"/>
    <cellStyle name="好_义务教育阶段教职工人数（教育厅提供最终）" xfId="3695"/>
    <cellStyle name="好_义务教育阶段教职工人数（教育厅提供最终）_防汛队伍落实" xfId="3696"/>
    <cellStyle name="好_义务教育阶段教职工人数（教育厅提供最终）_防汛抗旱责任制落实 " xfId="3697"/>
    <cellStyle name="好_义务教育阶段教职工人数（教育厅提供最终）_防汛通道" xfId="3698"/>
    <cellStyle name="好_义务教育阶段教职工人数（教育厅提供最终）_机埠维修" xfId="3699"/>
    <cellStyle name="好_义务教育阶段教职工人数（教育厅提供最终）_建设扫尾" xfId="3700"/>
    <cellStyle name="好_义务教育阶段教职工人数（教育厅提供最终）_清障扫杂" xfId="3701"/>
    <cellStyle name="好_义务教育阶段教职工人数（教育厅提供最终）_砂砾石储备" xfId="3702"/>
    <cellStyle name="好_义务教育阶段教职工人数（教育厅提供最终）_水库检查" xfId="3703"/>
    <cellStyle name="好_义务教育阶段教职工人数（教育厅提供最终）_物资储备" xfId="3704"/>
    <cellStyle name="好_义务教育阶段教职工人数（教育厅提供最终）_险工险段" xfId="3705"/>
    <cellStyle name="好_银行账户情况表_2010年12月" xfId="3706"/>
    <cellStyle name="好_银行账户情况表_2010年12月_防汛队伍落实" xfId="3707"/>
    <cellStyle name="好_银行账户情况表_2010年12月_防汛抗旱责任制落实 " xfId="3708"/>
    <cellStyle name="好_银行账户情况表_2010年12月_防汛通道" xfId="3709"/>
    <cellStyle name="好_银行账户情况表_2010年12月_机埠维修" xfId="3710"/>
    <cellStyle name="好_银行账户情况表_2010年12月_建设扫尾" xfId="3711"/>
    <cellStyle name="好_银行账户情况表_2010年12月_清障扫杂" xfId="3712"/>
    <cellStyle name="好_银行账户情况表_2010年12月_砂砾石储备" xfId="3713"/>
    <cellStyle name="好_银行账户情况表_2010年12月_水库检查" xfId="3714"/>
    <cellStyle name="好_银行账户情况表_2010年12月_物资储备" xfId="3715"/>
    <cellStyle name="好_银行账户情况表_2010年12月_险工险段" xfId="3716"/>
    <cellStyle name="好_云南农村义务教育统计表" xfId="3717"/>
    <cellStyle name="好_云南农村义务教育统计表_防汛队伍落实" xfId="3718"/>
    <cellStyle name="好_云南农村义务教育统计表_防汛抗旱责任制落实 " xfId="3719"/>
    <cellStyle name="好_云南农村义务教育统计表_防汛通道" xfId="3720"/>
    <cellStyle name="好_云南农村义务教育统计表_机埠维修" xfId="3721"/>
    <cellStyle name="好_云南农村义务教育统计表_建设扫尾" xfId="3722"/>
    <cellStyle name="好_云南农村义务教育统计表_清障扫杂" xfId="3723"/>
    <cellStyle name="好_云南农村义务教育统计表_砂砾石储备" xfId="3724"/>
    <cellStyle name="好_云南农村义务教育统计表_水库检查" xfId="3725"/>
    <cellStyle name="好_云南农村义务教育统计表_物资储备" xfId="3726"/>
    <cellStyle name="好_云南农村义务教育统计表_险工险段" xfId="3727"/>
    <cellStyle name="好_云南省2008年中小学教师人数统计表" xfId="3728"/>
    <cellStyle name="好_云南省2008年中小学教师人数统计表_防汛队伍落实" xfId="3729"/>
    <cellStyle name="好_云南省2008年中小学教师人数统计表_防汛抗旱责任制落实 " xfId="3730"/>
    <cellStyle name="好_云南省2008年中小学教师人数统计表_防汛通道" xfId="3731"/>
    <cellStyle name="好_云南省2008年中小学教师人数统计表_机埠维修" xfId="3732"/>
    <cellStyle name="好_云南省2008年中小学教师人数统计表_建设扫尾" xfId="3733"/>
    <cellStyle name="好_云南省2008年中小学教师人数统计表_清障扫杂" xfId="3734"/>
    <cellStyle name="好_云南省2008年中小学教师人数统计表_砂砾石储备" xfId="3735"/>
    <cellStyle name="好_云南省2008年中小学教师人数统计表_水库检查" xfId="3736"/>
    <cellStyle name="好_云南省2008年中小学教师人数统计表_物资储备" xfId="3737"/>
    <cellStyle name="好_云南省2008年中小学教师人数统计表_险工险段" xfId="3738"/>
    <cellStyle name="好_云南省2008年中小学教职工情况（教育厅提供20090101加工整理）" xfId="3739"/>
    <cellStyle name="好_云南省2008年中小学教职工情况（教育厅提供20090101加工整理）_防汛队伍落实" xfId="3740"/>
    <cellStyle name="好_云南省2008年中小学教职工情况（教育厅提供20090101加工整理）_防汛抗旱责任制落实 " xfId="3741"/>
    <cellStyle name="好_云南省2008年中小学教职工情况（教育厅提供20090101加工整理）_防汛通道" xfId="3742"/>
    <cellStyle name="好_云南省2008年中小学教职工情况（教育厅提供20090101加工整理）_机埠维修" xfId="3743"/>
    <cellStyle name="好_云南省2008年中小学教职工情况（教育厅提供20090101加工整理）_建设扫尾" xfId="3744"/>
    <cellStyle name="好_云南省2008年中小学教职工情况（教育厅提供20090101加工整理）_清障扫杂" xfId="3745"/>
    <cellStyle name="好_云南省2008年中小学教职工情况（教育厅提供20090101加工整理）_砂砾石储备" xfId="3746"/>
    <cellStyle name="好_云南省2008年中小学教职工情况（教育厅提供20090101加工整理）_水库检查" xfId="3747"/>
    <cellStyle name="好_云南省2008年中小学教职工情况（教育厅提供20090101加工整理）_物资储备" xfId="3748"/>
    <cellStyle name="好_云南省2008年中小学教职工情况（教育厅提供20090101加工整理）_险工险段" xfId="3749"/>
    <cellStyle name="好_云南省2008年转移支付测算——州市本级考核部分及政策性测算" xfId="3750"/>
    <cellStyle name="好_云南省2008年转移支付测算——州市本级考核部分及政策性测算_防汛队伍落实" xfId="3751"/>
    <cellStyle name="好_云南省2008年转移支付测算——州市本级考核部分及政策性测算_防汛抗旱责任制落实 " xfId="3752"/>
    <cellStyle name="好_云南省2008年转移支付测算——州市本级考核部分及政策性测算_防汛通道" xfId="3753"/>
    <cellStyle name="好_云南省2008年转移支付测算——州市本级考核部分及政策性测算_机埠维修" xfId="3754"/>
    <cellStyle name="好_云南省2008年转移支付测算——州市本级考核部分及政策性测算_建设扫尾" xfId="3755"/>
    <cellStyle name="好_云南省2008年转移支付测算——州市本级考核部分及政策性测算_清障扫杂" xfId="3756"/>
    <cellStyle name="好_云南省2008年转移支付测算——州市本级考核部分及政策性测算_砂砾石储备" xfId="3757"/>
    <cellStyle name="好_云南省2008年转移支付测算——州市本级考核部分及政策性测算_水库检查" xfId="3758"/>
    <cellStyle name="好_云南省2008年转移支付测算——州市本级考核部分及政策性测算_物资储备" xfId="3759"/>
    <cellStyle name="好_云南省2008年转移支付测算——州市本级考核部分及政策性测算_险工险段" xfId="3760"/>
    <cellStyle name="好_云南水利电力有限公司" xfId="3761"/>
    <cellStyle name="好_云南水利电力有限公司_防汛队伍落实" xfId="3762"/>
    <cellStyle name="好_云南水利电力有限公司_防汛抗旱责任制落实 " xfId="3763"/>
    <cellStyle name="好_云南水利电力有限公司_防汛通道" xfId="3764"/>
    <cellStyle name="好_云南水利电力有限公司_机埠维修" xfId="3765"/>
    <cellStyle name="好_云南水利电力有限公司_建设扫尾" xfId="3766"/>
    <cellStyle name="好_云南水利电力有限公司_清障扫杂" xfId="3767"/>
    <cellStyle name="好_云南水利电力有限公司_砂砾石储备" xfId="3768"/>
    <cellStyle name="好_云南水利电力有限公司_水库检查" xfId="3769"/>
    <cellStyle name="好_云南水利电力有限公司_物资储备" xfId="3770"/>
    <cellStyle name="好_云南水利电力有限公司_险工险段" xfId="3771"/>
    <cellStyle name="好_指标四" xfId="3772"/>
    <cellStyle name="好_指标四_防汛队伍落实" xfId="3773"/>
    <cellStyle name="好_指标四_防汛抗旱责任制落实 " xfId="3774"/>
    <cellStyle name="好_指标四_防汛通道" xfId="3775"/>
    <cellStyle name="好_指标四_机埠维修" xfId="3776"/>
    <cellStyle name="好_指标四_建设扫尾" xfId="3777"/>
    <cellStyle name="好_指标四_清障扫杂" xfId="3778"/>
    <cellStyle name="好_指标四_砂砾石储备" xfId="3779"/>
    <cellStyle name="好_指标四_水库检查" xfId="3780"/>
    <cellStyle name="好_指标四_物资储备" xfId="3781"/>
    <cellStyle name="好_指标四_险工险段" xfId="3782"/>
    <cellStyle name="好_指标五" xfId="3783"/>
    <cellStyle name="好_指标五_防汛队伍落实" xfId="3784"/>
    <cellStyle name="好_指标五_防汛抗旱责任制落实 " xfId="3785"/>
    <cellStyle name="好_指标五_防汛通道" xfId="3786"/>
    <cellStyle name="好_指标五_机埠维修" xfId="3787"/>
    <cellStyle name="好_指标五_建设扫尾" xfId="3788"/>
    <cellStyle name="好_指标五_清障扫杂" xfId="3789"/>
    <cellStyle name="好_指标五_砂砾石储备" xfId="3790"/>
    <cellStyle name="好_指标五_水库检查" xfId="3791"/>
    <cellStyle name="好_指标五_物资储备" xfId="3792"/>
    <cellStyle name="好_指标五_险工险段" xfId="3793"/>
    <cellStyle name="好_重点险工险段情况表" xfId="3794"/>
    <cellStyle name="后继超链接" xfId="3795"/>
    <cellStyle name="汇总" xfId="3796"/>
    <cellStyle name="汇总 2" xfId="3797"/>
    <cellStyle name="Currency" xfId="3798"/>
    <cellStyle name="货币 2" xfId="3799"/>
    <cellStyle name="货币 2 2" xfId="3800"/>
    <cellStyle name="Currency [0]" xfId="3801"/>
    <cellStyle name="貨幣 [0]_SGV" xfId="3802"/>
    <cellStyle name="貨幣_SGV" xfId="3803"/>
    <cellStyle name="计算" xfId="3804"/>
    <cellStyle name="计算 2" xfId="3805"/>
    <cellStyle name="检查单元格" xfId="3806"/>
    <cellStyle name="检查单元格 2" xfId="3807"/>
    <cellStyle name="解释性文本" xfId="3808"/>
    <cellStyle name="解释性文本 2" xfId="3809"/>
    <cellStyle name="借出原因" xfId="3810"/>
    <cellStyle name="警告文本" xfId="3811"/>
    <cellStyle name="警告文本 2" xfId="3812"/>
    <cellStyle name="链接单元格" xfId="3813"/>
    <cellStyle name="链接单元格 2" xfId="3814"/>
    <cellStyle name="霓付 [0]_ +Foil &amp; -FOIL &amp; PAPER" xfId="3815"/>
    <cellStyle name="霓付_ +Foil &amp; -FOIL &amp; PAPER" xfId="3816"/>
    <cellStyle name="烹拳 [0]_ +Foil &amp; -FOIL &amp; PAPER" xfId="3817"/>
    <cellStyle name="烹拳_ +Foil &amp; -FOIL &amp; PAPER" xfId="3818"/>
    <cellStyle name="普通_ 白土" xfId="3819"/>
    <cellStyle name="千分位[0]_ 白土" xfId="3820"/>
    <cellStyle name="千分位_ 白土" xfId="3821"/>
    <cellStyle name="千位[0]_ 方正PC" xfId="3822"/>
    <cellStyle name="千位_ 方正PC" xfId="3823"/>
    <cellStyle name="Comma" xfId="3824"/>
    <cellStyle name="千位分隔 2" xfId="3825"/>
    <cellStyle name="千位分隔 3" xfId="3826"/>
    <cellStyle name="Comma [0]" xfId="3827"/>
    <cellStyle name="千位分隔[0] 2" xfId="3828"/>
    <cellStyle name="钎霖_4岿角利" xfId="3829"/>
    <cellStyle name="强调 1" xfId="3830"/>
    <cellStyle name="强调 2" xfId="3831"/>
    <cellStyle name="强调 3" xfId="3832"/>
    <cellStyle name="强调文字颜色 1" xfId="3833"/>
    <cellStyle name="强调文字颜色 1 2" xfId="3834"/>
    <cellStyle name="强调文字颜色 2" xfId="3835"/>
    <cellStyle name="强调文字颜色 2 2" xfId="3836"/>
    <cellStyle name="强调文字颜色 3" xfId="3837"/>
    <cellStyle name="强调文字颜色 3 2" xfId="3838"/>
    <cellStyle name="强调文字颜色 4" xfId="3839"/>
    <cellStyle name="强调文字颜色 4 2" xfId="3840"/>
    <cellStyle name="强调文字颜色 5" xfId="3841"/>
    <cellStyle name="强调文字颜色 5 2" xfId="3842"/>
    <cellStyle name="强调文字颜色 6" xfId="3843"/>
    <cellStyle name="强调文字颜色 6 2" xfId="3844"/>
    <cellStyle name="日期" xfId="3845"/>
    <cellStyle name="商品名称" xfId="3846"/>
    <cellStyle name="适中" xfId="3847"/>
    <cellStyle name="适中 2" xfId="3848"/>
    <cellStyle name="输出" xfId="3849"/>
    <cellStyle name="输出 2" xfId="3850"/>
    <cellStyle name="输入" xfId="3851"/>
    <cellStyle name="输入 2" xfId="3852"/>
    <cellStyle name="数量" xfId="3853"/>
    <cellStyle name="数字" xfId="3854"/>
    <cellStyle name="㼿㼿㼿㼿㼿㼿" xfId="3855"/>
    <cellStyle name="㼿㼿㼿㼿㼿㼿㼿㼿㼿㼿㼿?" xfId="3856"/>
    <cellStyle name="未定义" xfId="3857"/>
    <cellStyle name="小数" xfId="3858"/>
    <cellStyle name="样式 1" xfId="3859"/>
    <cellStyle name="一般_SGV" xfId="3860"/>
    <cellStyle name="Followed Hyperlink" xfId="3861"/>
    <cellStyle name="昗弨_Pacific Region P&amp;L" xfId="3862"/>
    <cellStyle name="寘嬫愗傝 [0.00]_Region Orders (2)" xfId="3863"/>
    <cellStyle name="寘嬫愗傝_Region Orders (2)" xfId="3864"/>
    <cellStyle name="注释" xfId="3865"/>
    <cellStyle name="注释 2" xfId="3866"/>
    <cellStyle name="콤마 [0]_BOILER-CO1" xfId="3867"/>
    <cellStyle name="콤마_BOILER-CO1" xfId="3868"/>
    <cellStyle name="통화 [0]_BOILER-CO1" xfId="3869"/>
    <cellStyle name="통화_BOILER-CO1" xfId="3870"/>
    <cellStyle name="표준_0N-HANDLING " xfId="38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83"/>
  <sheetViews>
    <sheetView workbookViewId="0" topLeftCell="A1">
      <pane ySplit="5" topLeftCell="BM6" activePane="bottomLeft" state="frozen"/>
      <selection pane="topLeft" activeCell="A1" sqref="A1"/>
      <selection pane="bottomLeft" activeCell="B2" sqref="B2"/>
    </sheetView>
  </sheetViews>
  <sheetFormatPr defaultColWidth="9.00390625" defaultRowHeight="14.25"/>
  <cols>
    <col min="1" max="1" width="4.75390625" style="0" customWidth="1"/>
    <col min="2" max="2" width="11.25390625" style="0" customWidth="1"/>
    <col min="3" max="3" width="18.125" style="30" customWidth="1"/>
    <col min="4" max="4" width="13.00390625" style="29" customWidth="1"/>
    <col min="5" max="5" width="8.75390625" style="0" customWidth="1"/>
    <col min="6" max="6" width="7.375" style="0" customWidth="1"/>
    <col min="7" max="7" width="10.625" style="0" customWidth="1"/>
    <col min="8" max="8" width="6.75390625" style="0" customWidth="1"/>
    <col min="9" max="9" width="6.625" style="0" customWidth="1"/>
    <col min="10" max="10" width="5.75390625" style="0" customWidth="1"/>
    <col min="11" max="11" width="8.50390625" style="0" customWidth="1"/>
    <col min="12" max="12" width="7.25390625" style="0" customWidth="1"/>
    <col min="13" max="13" width="8.625" style="0" customWidth="1"/>
    <col min="14" max="14" width="9.875" style="0" customWidth="1"/>
  </cols>
  <sheetData>
    <row r="1" spans="1:14" ht="24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6.5" customHeight="1">
      <c r="A2" s="25"/>
      <c r="B2" s="9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30" customFormat="1" ht="15" customHeight="1">
      <c r="A3" s="103" t="s">
        <v>2</v>
      </c>
      <c r="B3" s="104" t="s">
        <v>3</v>
      </c>
      <c r="C3" s="103" t="s">
        <v>4</v>
      </c>
      <c r="D3" s="103" t="s">
        <v>5</v>
      </c>
      <c r="E3" s="103"/>
      <c r="F3" s="103"/>
      <c r="G3" s="103"/>
      <c r="H3" s="103"/>
      <c r="I3" s="103"/>
      <c r="J3" s="103"/>
      <c r="K3" s="103"/>
      <c r="L3" s="103"/>
      <c r="M3" s="103"/>
      <c r="N3" s="103" t="s">
        <v>6</v>
      </c>
    </row>
    <row r="4" spans="1:14" s="30" customFormat="1" ht="14.25" customHeight="1">
      <c r="A4" s="103"/>
      <c r="B4" s="104"/>
      <c r="C4" s="103"/>
      <c r="D4" s="103" t="s">
        <v>7</v>
      </c>
      <c r="E4" s="103" t="s">
        <v>8</v>
      </c>
      <c r="F4" s="103" t="s">
        <v>9</v>
      </c>
      <c r="G4" s="103" t="s">
        <v>10</v>
      </c>
      <c r="H4" s="103" t="s">
        <v>11</v>
      </c>
      <c r="I4" s="103"/>
      <c r="J4" s="103" t="s">
        <v>12</v>
      </c>
      <c r="K4" s="103"/>
      <c r="L4" s="103" t="s">
        <v>13</v>
      </c>
      <c r="M4" s="103"/>
      <c r="N4" s="103"/>
    </row>
    <row r="5" spans="1:14" s="30" customFormat="1" ht="14.25" customHeight="1">
      <c r="A5" s="103"/>
      <c r="B5" s="104"/>
      <c r="C5" s="103"/>
      <c r="D5" s="103"/>
      <c r="E5" s="103"/>
      <c r="F5" s="103"/>
      <c r="G5" s="103"/>
      <c r="H5" s="3" t="s">
        <v>14</v>
      </c>
      <c r="I5" s="3" t="s">
        <v>15</v>
      </c>
      <c r="J5" s="3" t="s">
        <v>16</v>
      </c>
      <c r="K5" s="3" t="s">
        <v>17</v>
      </c>
      <c r="L5" s="3" t="s">
        <v>16</v>
      </c>
      <c r="M5" s="3" t="s">
        <v>17</v>
      </c>
      <c r="N5" s="103"/>
    </row>
    <row r="6" spans="1:14" s="32" customFormat="1" ht="19.5" customHeight="1">
      <c r="A6" s="9"/>
      <c r="B6" s="9" t="s">
        <v>18</v>
      </c>
      <c r="C6" s="9"/>
      <c r="D6" s="9"/>
      <c r="E6" s="96">
        <f>E9+E13+E19+E26+E31+E37+E41+E48+E56+E68+E61+E70+E81+E75</f>
        <v>402.81700000000006</v>
      </c>
      <c r="F6" s="9"/>
      <c r="G6" s="9"/>
      <c r="H6" s="9"/>
      <c r="I6" s="9"/>
      <c r="J6" s="9"/>
      <c r="K6" s="9"/>
      <c r="L6" s="9"/>
      <c r="M6" s="9"/>
      <c r="N6" s="105" t="s">
        <v>19</v>
      </c>
    </row>
    <row r="7" spans="1:14" s="32" customFormat="1" ht="19.5" customHeight="1">
      <c r="A7" s="9"/>
      <c r="B7" s="9" t="s">
        <v>20</v>
      </c>
      <c r="C7" s="9"/>
      <c r="D7" s="9"/>
      <c r="E7" s="96">
        <f>E10+E14+E20+E27+E32+E38+E42+E49+E57+E62+E71+E82+E76</f>
        <v>271.174</v>
      </c>
      <c r="F7" s="76"/>
      <c r="G7" s="9"/>
      <c r="H7" s="9"/>
      <c r="I7" s="9"/>
      <c r="J7" s="9"/>
      <c r="K7" s="9"/>
      <c r="L7" s="9"/>
      <c r="M7" s="9"/>
      <c r="N7" s="105"/>
    </row>
    <row r="8" spans="1:14" s="32" customFormat="1" ht="19.5" customHeight="1">
      <c r="A8" s="9"/>
      <c r="B8" s="9" t="s">
        <v>21</v>
      </c>
      <c r="C8" s="9"/>
      <c r="D8" s="9"/>
      <c r="E8" s="9">
        <f>+E17+E24+E29+E35+E45+E53+E59+E73+E78+E68</f>
        <v>131.643</v>
      </c>
      <c r="F8" s="9"/>
      <c r="G8" s="9"/>
      <c r="H8" s="9"/>
      <c r="I8" s="9"/>
      <c r="J8" s="9"/>
      <c r="K8" s="9"/>
      <c r="L8" s="9"/>
      <c r="M8" s="9"/>
      <c r="N8" s="105"/>
    </row>
    <row r="9" spans="1:14" s="32" customFormat="1" ht="19.5" customHeight="1">
      <c r="A9" s="97" t="s">
        <v>22</v>
      </c>
      <c r="B9" s="97" t="s">
        <v>23</v>
      </c>
      <c r="C9" s="97"/>
      <c r="D9" s="97"/>
      <c r="E9" s="80">
        <f>E10</f>
        <v>50.65</v>
      </c>
      <c r="F9" s="97"/>
      <c r="G9" s="97"/>
      <c r="H9" s="97"/>
      <c r="I9" s="97"/>
      <c r="J9" s="97"/>
      <c r="K9" s="97"/>
      <c r="L9" s="97"/>
      <c r="M9" s="97"/>
      <c r="N9" s="105"/>
    </row>
    <row r="10" spans="1:14" s="32" customFormat="1" ht="19.5" customHeight="1">
      <c r="A10" s="97">
        <v>1</v>
      </c>
      <c r="B10" s="97" t="s">
        <v>20</v>
      </c>
      <c r="C10" s="97"/>
      <c r="D10" s="97"/>
      <c r="E10" s="80">
        <f>SUM(E11:E11)</f>
        <v>50.65</v>
      </c>
      <c r="F10" s="97"/>
      <c r="G10" s="97"/>
      <c r="H10" s="97"/>
      <c r="I10" s="97"/>
      <c r="J10" s="97"/>
      <c r="K10" s="97"/>
      <c r="L10" s="97"/>
      <c r="M10" s="97"/>
      <c r="N10" s="9"/>
    </row>
    <row r="11" spans="1:14" s="32" customFormat="1" ht="19.5" customHeight="1">
      <c r="A11" s="97"/>
      <c r="B11" s="97"/>
      <c r="C11" s="97" t="s">
        <v>24</v>
      </c>
      <c r="D11" s="97" t="s">
        <v>25</v>
      </c>
      <c r="E11" s="80">
        <v>50.65</v>
      </c>
      <c r="F11" s="97" t="s">
        <v>26</v>
      </c>
      <c r="G11" s="97" t="s">
        <v>27</v>
      </c>
      <c r="H11" s="97" t="s">
        <v>28</v>
      </c>
      <c r="I11" s="97" t="s">
        <v>29</v>
      </c>
      <c r="J11" s="97" t="s">
        <v>30</v>
      </c>
      <c r="K11" s="97" t="s">
        <v>31</v>
      </c>
      <c r="L11" s="97" t="s">
        <v>32</v>
      </c>
      <c r="M11" s="97" t="s">
        <v>33</v>
      </c>
      <c r="N11" s="9"/>
    </row>
    <row r="12" spans="1:14" s="32" customFormat="1" ht="19.5" customHeight="1">
      <c r="A12" s="97" t="s">
        <v>34</v>
      </c>
      <c r="B12" s="97" t="s">
        <v>35</v>
      </c>
      <c r="C12" s="97" t="s">
        <v>36</v>
      </c>
      <c r="D12" s="97" t="s">
        <v>37</v>
      </c>
      <c r="E12" s="80">
        <v>20.9</v>
      </c>
      <c r="F12" s="97" t="s">
        <v>38</v>
      </c>
      <c r="G12" s="97" t="s">
        <v>39</v>
      </c>
      <c r="H12" s="97" t="s">
        <v>28</v>
      </c>
      <c r="I12" s="97" t="s">
        <v>29</v>
      </c>
      <c r="J12" s="97" t="s">
        <v>30</v>
      </c>
      <c r="K12" s="97" t="s">
        <v>40</v>
      </c>
      <c r="L12" s="97" t="s">
        <v>41</v>
      </c>
      <c r="M12" s="97" t="s">
        <v>33</v>
      </c>
      <c r="N12" s="9"/>
    </row>
    <row r="13" spans="1:14" s="32" customFormat="1" ht="19.5" customHeight="1">
      <c r="A13" s="9" t="s">
        <v>42</v>
      </c>
      <c r="B13" s="9" t="s">
        <v>43</v>
      </c>
      <c r="C13" s="9"/>
      <c r="D13" s="9"/>
      <c r="E13" s="9">
        <f>E14+E17</f>
        <v>42.316</v>
      </c>
      <c r="F13" s="98"/>
      <c r="G13" s="98"/>
      <c r="H13" s="9"/>
      <c r="I13" s="9"/>
      <c r="J13" s="9"/>
      <c r="K13" s="98"/>
      <c r="L13" s="9"/>
      <c r="M13" s="98"/>
      <c r="N13" s="62"/>
    </row>
    <row r="14" spans="1:14" s="32" customFormat="1" ht="19.5" customHeight="1">
      <c r="A14" s="9">
        <v>1</v>
      </c>
      <c r="B14" s="9" t="s">
        <v>20</v>
      </c>
      <c r="C14" s="9"/>
      <c r="D14" s="9"/>
      <c r="E14" s="9">
        <f>SUM(E15)</f>
        <v>33.191</v>
      </c>
      <c r="F14" s="98"/>
      <c r="G14" s="98"/>
      <c r="H14" s="9"/>
      <c r="I14" s="9"/>
      <c r="J14" s="9"/>
      <c r="K14" s="98"/>
      <c r="L14" s="9"/>
      <c r="M14" s="98"/>
      <c r="N14" s="62"/>
    </row>
    <row r="15" spans="1:14" s="32" customFormat="1" ht="19.5" customHeight="1">
      <c r="A15" s="9"/>
      <c r="B15" s="9"/>
      <c r="C15" s="9" t="s">
        <v>44</v>
      </c>
      <c r="D15" s="9" t="s">
        <v>45</v>
      </c>
      <c r="E15" s="9">
        <v>33.191</v>
      </c>
      <c r="F15" s="97" t="s">
        <v>46</v>
      </c>
      <c r="G15" s="98" t="s">
        <v>47</v>
      </c>
      <c r="H15" s="9" t="s">
        <v>48</v>
      </c>
      <c r="I15" s="9" t="s">
        <v>49</v>
      </c>
      <c r="J15" s="9">
        <v>6</v>
      </c>
      <c r="K15" s="98">
        <v>34</v>
      </c>
      <c r="L15" s="9">
        <v>5</v>
      </c>
      <c r="M15" s="98">
        <v>30</v>
      </c>
      <c r="N15" s="62"/>
    </row>
    <row r="16" spans="1:14" s="32" customFormat="1" ht="19.5" customHeight="1">
      <c r="A16" s="9">
        <v>2</v>
      </c>
      <c r="B16" s="9" t="s">
        <v>35</v>
      </c>
      <c r="C16" s="9" t="s">
        <v>50</v>
      </c>
      <c r="D16" s="9" t="s">
        <v>51</v>
      </c>
      <c r="E16" s="9">
        <v>3.5</v>
      </c>
      <c r="F16" s="98">
        <v>8</v>
      </c>
      <c r="G16" s="98">
        <v>38</v>
      </c>
      <c r="H16" s="9" t="s">
        <v>48</v>
      </c>
      <c r="I16" s="9" t="s">
        <v>49</v>
      </c>
      <c r="J16" s="9">
        <v>6</v>
      </c>
      <c r="K16" s="98">
        <v>34</v>
      </c>
      <c r="L16" s="9">
        <v>5</v>
      </c>
      <c r="M16" s="98">
        <v>30</v>
      </c>
      <c r="N16" s="62"/>
    </row>
    <row r="17" spans="1:14" s="32" customFormat="1" ht="19.5" customHeight="1">
      <c r="A17" s="9">
        <v>3</v>
      </c>
      <c r="B17" s="9" t="s">
        <v>21</v>
      </c>
      <c r="C17" s="9"/>
      <c r="D17" s="9"/>
      <c r="E17" s="9">
        <f>SUM(E18)</f>
        <v>9.125</v>
      </c>
      <c r="F17" s="98"/>
      <c r="G17" s="98"/>
      <c r="H17" s="9"/>
      <c r="I17" s="9"/>
      <c r="J17" s="9"/>
      <c r="K17" s="98"/>
      <c r="L17" s="9"/>
      <c r="M17" s="98"/>
      <c r="N17" s="62"/>
    </row>
    <row r="18" spans="1:14" s="32" customFormat="1" ht="19.5" customHeight="1">
      <c r="A18" s="9"/>
      <c r="B18" s="9"/>
      <c r="C18" s="9" t="s">
        <v>52</v>
      </c>
      <c r="D18" s="9" t="s">
        <v>53</v>
      </c>
      <c r="E18" s="9">
        <v>9.125</v>
      </c>
      <c r="F18" s="98">
        <v>6</v>
      </c>
      <c r="G18" s="98">
        <v>36.5</v>
      </c>
      <c r="H18" s="9" t="s">
        <v>49</v>
      </c>
      <c r="I18" s="9" t="s">
        <v>54</v>
      </c>
      <c r="J18" s="9"/>
      <c r="K18" s="98"/>
      <c r="L18" s="9"/>
      <c r="M18" s="98"/>
      <c r="N18" s="62"/>
    </row>
    <row r="19" spans="1:14" s="32" customFormat="1" ht="19.5" customHeight="1">
      <c r="A19" s="9" t="s">
        <v>55</v>
      </c>
      <c r="B19" s="9" t="s">
        <v>56</v>
      </c>
      <c r="C19" s="62"/>
      <c r="D19" s="48"/>
      <c r="E19" s="9">
        <f>E20+E24</f>
        <v>66.721</v>
      </c>
      <c r="F19" s="62"/>
      <c r="G19" s="62"/>
      <c r="H19" s="62"/>
      <c r="I19" s="62"/>
      <c r="J19" s="62"/>
      <c r="K19" s="62"/>
      <c r="L19" s="62"/>
      <c r="M19" s="62"/>
      <c r="N19" s="62"/>
    </row>
    <row r="20" spans="1:14" s="32" customFormat="1" ht="19.5" customHeight="1">
      <c r="A20" s="9">
        <v>1</v>
      </c>
      <c r="B20" s="9" t="s">
        <v>20</v>
      </c>
      <c r="C20" s="62"/>
      <c r="D20" s="48"/>
      <c r="E20" s="9">
        <f>SUM(E21:E23)</f>
        <v>33.35</v>
      </c>
      <c r="F20" s="62"/>
      <c r="G20" s="62"/>
      <c r="H20" s="62"/>
      <c r="I20" s="62"/>
      <c r="J20" s="62"/>
      <c r="K20" s="62"/>
      <c r="L20" s="62"/>
      <c r="M20" s="62"/>
      <c r="N20" s="62"/>
    </row>
    <row r="21" spans="1:14" s="32" customFormat="1" ht="19.5" customHeight="1">
      <c r="A21" s="62"/>
      <c r="B21" s="62"/>
      <c r="C21" s="9" t="s">
        <v>57</v>
      </c>
      <c r="D21" s="9" t="s">
        <v>58</v>
      </c>
      <c r="E21" s="9">
        <v>1.8</v>
      </c>
      <c r="F21" s="9">
        <v>11</v>
      </c>
      <c r="G21" s="76">
        <v>38.1</v>
      </c>
      <c r="H21" s="68" t="s">
        <v>28</v>
      </c>
      <c r="I21" s="68" t="s">
        <v>29</v>
      </c>
      <c r="J21" s="9">
        <v>8</v>
      </c>
      <c r="K21" s="9">
        <v>33.1</v>
      </c>
      <c r="L21" s="9">
        <v>5</v>
      </c>
      <c r="M21" s="9">
        <v>29.1</v>
      </c>
      <c r="N21" s="62"/>
    </row>
    <row r="22" spans="1:14" s="32" customFormat="1" ht="19.5" customHeight="1">
      <c r="A22" s="9"/>
      <c r="B22" s="9" t="s">
        <v>59</v>
      </c>
      <c r="C22" s="9" t="s">
        <v>60</v>
      </c>
      <c r="D22" s="9" t="s">
        <v>61</v>
      </c>
      <c r="E22" s="9">
        <v>24.4</v>
      </c>
      <c r="F22" s="97" t="s">
        <v>46</v>
      </c>
      <c r="G22" s="76" t="s">
        <v>62</v>
      </c>
      <c r="H22" s="68" t="s">
        <v>28</v>
      </c>
      <c r="I22" s="68" t="s">
        <v>29</v>
      </c>
      <c r="J22" s="97" t="s">
        <v>63</v>
      </c>
      <c r="K22" s="9" t="s">
        <v>64</v>
      </c>
      <c r="L22" s="9">
        <v>5</v>
      </c>
      <c r="M22" s="9" t="s">
        <v>65</v>
      </c>
      <c r="N22" s="62"/>
    </row>
    <row r="23" spans="1:14" s="32" customFormat="1" ht="19.5" customHeight="1">
      <c r="A23" s="9"/>
      <c r="B23" s="9" t="s">
        <v>66</v>
      </c>
      <c r="C23" s="9" t="s">
        <v>67</v>
      </c>
      <c r="D23" s="9" t="s">
        <v>68</v>
      </c>
      <c r="E23" s="9">
        <v>7.15</v>
      </c>
      <c r="F23" s="9">
        <v>10</v>
      </c>
      <c r="G23" s="76">
        <v>37.5</v>
      </c>
      <c r="H23" s="68" t="s">
        <v>28</v>
      </c>
      <c r="I23" s="68" t="s">
        <v>29</v>
      </c>
      <c r="J23" s="9">
        <v>6</v>
      </c>
      <c r="K23" s="9">
        <v>30.29</v>
      </c>
      <c r="L23" s="9">
        <v>5</v>
      </c>
      <c r="M23" s="9">
        <v>28.29</v>
      </c>
      <c r="N23" s="62"/>
    </row>
    <row r="24" spans="1:14" s="32" customFormat="1" ht="19.5" customHeight="1">
      <c r="A24" s="9">
        <v>2</v>
      </c>
      <c r="B24" s="9" t="s">
        <v>21</v>
      </c>
      <c r="C24" s="9"/>
      <c r="D24" s="9"/>
      <c r="E24" s="9">
        <f>SUM(E25:E25)</f>
        <v>33.371</v>
      </c>
      <c r="F24" s="9"/>
      <c r="G24" s="76"/>
      <c r="H24" s="68"/>
      <c r="I24" s="68"/>
      <c r="J24" s="9"/>
      <c r="K24" s="9"/>
      <c r="L24" s="9"/>
      <c r="M24" s="9"/>
      <c r="N24" s="62"/>
    </row>
    <row r="25" spans="1:14" s="32" customFormat="1" ht="19.5" customHeight="1">
      <c r="A25" s="62"/>
      <c r="B25" s="62"/>
      <c r="C25" s="9" t="s">
        <v>69</v>
      </c>
      <c r="D25" s="9" t="s">
        <v>70</v>
      </c>
      <c r="E25" s="9">
        <v>33.371</v>
      </c>
      <c r="F25" s="9">
        <v>5</v>
      </c>
      <c r="G25" s="76" t="s">
        <v>71</v>
      </c>
      <c r="H25" s="68" t="s">
        <v>72</v>
      </c>
      <c r="I25" s="68" t="s">
        <v>72</v>
      </c>
      <c r="J25" s="9"/>
      <c r="K25" s="9"/>
      <c r="L25" s="9"/>
      <c r="M25" s="9"/>
      <c r="N25" s="62"/>
    </row>
    <row r="26" spans="1:14" s="32" customFormat="1" ht="19.5" customHeight="1">
      <c r="A26" s="9" t="s">
        <v>73</v>
      </c>
      <c r="B26" s="9" t="s">
        <v>74</v>
      </c>
      <c r="C26" s="9"/>
      <c r="D26" s="9"/>
      <c r="E26" s="9">
        <f>E27+E29</f>
        <v>34.679</v>
      </c>
      <c r="F26" s="62"/>
      <c r="G26" s="62"/>
      <c r="H26" s="62"/>
      <c r="I26" s="62"/>
      <c r="J26" s="62"/>
      <c r="K26" s="62"/>
      <c r="L26" s="62"/>
      <c r="M26" s="62"/>
      <c r="N26" s="62"/>
    </row>
    <row r="27" spans="1:14" s="32" customFormat="1" ht="19.5" customHeight="1">
      <c r="A27" s="9">
        <v>1</v>
      </c>
      <c r="B27" s="9" t="s">
        <v>20</v>
      </c>
      <c r="C27" s="9"/>
      <c r="D27" s="9"/>
      <c r="E27" s="9">
        <f>SUM(E28:E28)</f>
        <v>23.655</v>
      </c>
      <c r="F27" s="62"/>
      <c r="G27" s="62"/>
      <c r="H27" s="62"/>
      <c r="I27" s="62"/>
      <c r="J27" s="62"/>
      <c r="K27" s="62"/>
      <c r="L27" s="62"/>
      <c r="M27" s="62"/>
      <c r="N27" s="62"/>
    </row>
    <row r="28" spans="1:14" s="32" customFormat="1" ht="19.5" customHeight="1">
      <c r="A28" s="62"/>
      <c r="B28" s="62"/>
      <c r="C28" s="9" t="s">
        <v>75</v>
      </c>
      <c r="D28" s="9" t="s">
        <v>76</v>
      </c>
      <c r="E28" s="9">
        <v>23.655</v>
      </c>
      <c r="F28" s="97" t="s">
        <v>77</v>
      </c>
      <c r="G28" s="9">
        <v>38.5</v>
      </c>
      <c r="H28" s="68" t="s">
        <v>28</v>
      </c>
      <c r="I28" s="68" t="s">
        <v>29</v>
      </c>
      <c r="J28" s="68" t="s">
        <v>63</v>
      </c>
      <c r="K28" s="9" t="s">
        <v>78</v>
      </c>
      <c r="L28" s="68" t="s">
        <v>79</v>
      </c>
      <c r="M28" s="9" t="s">
        <v>80</v>
      </c>
      <c r="N28" s="9"/>
    </row>
    <row r="29" spans="1:14" s="32" customFormat="1" ht="19.5" customHeight="1">
      <c r="A29" s="9">
        <v>2</v>
      </c>
      <c r="B29" s="9" t="s">
        <v>21</v>
      </c>
      <c r="C29" s="9"/>
      <c r="D29" s="9"/>
      <c r="E29" s="9">
        <f>E30</f>
        <v>11.024</v>
      </c>
      <c r="F29" s="9"/>
      <c r="G29" s="9"/>
      <c r="H29" s="68"/>
      <c r="I29" s="68"/>
      <c r="J29" s="68"/>
      <c r="K29" s="9"/>
      <c r="L29" s="68"/>
      <c r="M29" s="9"/>
      <c r="N29" s="9"/>
    </row>
    <row r="30" spans="1:14" s="32" customFormat="1" ht="19.5" customHeight="1">
      <c r="A30" s="62"/>
      <c r="B30" s="62"/>
      <c r="C30" s="9" t="s">
        <v>81</v>
      </c>
      <c r="D30" s="9" t="s">
        <v>82</v>
      </c>
      <c r="E30" s="9">
        <v>11.024</v>
      </c>
      <c r="F30" s="68" t="s">
        <v>83</v>
      </c>
      <c r="G30" s="9">
        <v>36.5</v>
      </c>
      <c r="H30" s="68" t="s">
        <v>29</v>
      </c>
      <c r="I30" s="68" t="s">
        <v>72</v>
      </c>
      <c r="J30" s="68"/>
      <c r="K30" s="9"/>
      <c r="L30" s="68" t="s">
        <v>84</v>
      </c>
      <c r="M30" s="9">
        <v>29.5</v>
      </c>
      <c r="N30" s="9"/>
    </row>
    <row r="31" spans="1:14" s="32" customFormat="1" ht="19.5" customHeight="1">
      <c r="A31" s="9" t="s">
        <v>85</v>
      </c>
      <c r="B31" s="9" t="s">
        <v>86</v>
      </c>
      <c r="C31" s="48"/>
      <c r="D31" s="48"/>
      <c r="E31" s="48">
        <f>E32+E35</f>
        <v>16.025</v>
      </c>
      <c r="F31" s="48"/>
      <c r="G31" s="48"/>
      <c r="H31" s="48"/>
      <c r="I31" s="48"/>
      <c r="J31" s="48"/>
      <c r="K31" s="48"/>
      <c r="L31" s="48"/>
      <c r="M31" s="48"/>
      <c r="N31" s="62"/>
    </row>
    <row r="32" spans="1:14" s="32" customFormat="1" ht="19.5" customHeight="1">
      <c r="A32" s="48">
        <v>1</v>
      </c>
      <c r="B32" s="48" t="s">
        <v>20</v>
      </c>
      <c r="C32" s="48"/>
      <c r="D32" s="48"/>
      <c r="E32" s="48">
        <f>SUM(E33:E34)</f>
        <v>9.625</v>
      </c>
      <c r="F32" s="48"/>
      <c r="G32" s="48"/>
      <c r="H32" s="48"/>
      <c r="I32" s="48"/>
      <c r="J32" s="48"/>
      <c r="K32" s="48"/>
      <c r="L32" s="48"/>
      <c r="M32" s="48"/>
      <c r="N32" s="62"/>
    </row>
    <row r="33" spans="1:14" s="32" customFormat="1" ht="19.5" customHeight="1">
      <c r="A33" s="62"/>
      <c r="B33" s="62"/>
      <c r="C33" s="48" t="s">
        <v>87</v>
      </c>
      <c r="D33" s="48" t="s">
        <v>88</v>
      </c>
      <c r="E33" s="48">
        <v>3.03</v>
      </c>
      <c r="F33" s="48">
        <v>12</v>
      </c>
      <c r="G33" s="48" t="s">
        <v>89</v>
      </c>
      <c r="H33" s="68" t="s">
        <v>29</v>
      </c>
      <c r="I33" s="68" t="s">
        <v>29</v>
      </c>
      <c r="J33" s="48" t="s">
        <v>90</v>
      </c>
      <c r="K33" s="48" t="s">
        <v>91</v>
      </c>
      <c r="L33" s="48" t="s">
        <v>84</v>
      </c>
      <c r="M33" s="48" t="s">
        <v>92</v>
      </c>
      <c r="N33" s="62"/>
    </row>
    <row r="34" spans="1:14" s="32" customFormat="1" ht="19.5" customHeight="1">
      <c r="A34" s="62"/>
      <c r="B34" s="62"/>
      <c r="C34" s="48" t="s">
        <v>93</v>
      </c>
      <c r="D34" s="48" t="s">
        <v>94</v>
      </c>
      <c r="E34" s="48">
        <v>6.595</v>
      </c>
      <c r="F34" s="68" t="s">
        <v>95</v>
      </c>
      <c r="G34" s="48">
        <v>37.8</v>
      </c>
      <c r="H34" s="68" t="s">
        <v>29</v>
      </c>
      <c r="I34" s="68" t="s">
        <v>96</v>
      </c>
      <c r="J34" s="48" t="s">
        <v>97</v>
      </c>
      <c r="K34" s="48" t="s">
        <v>91</v>
      </c>
      <c r="L34" s="48">
        <v>5</v>
      </c>
      <c r="M34" s="48" t="s">
        <v>92</v>
      </c>
      <c r="N34" s="62"/>
    </row>
    <row r="35" spans="1:14" s="32" customFormat="1" ht="19.5" customHeight="1">
      <c r="A35" s="48">
        <v>2</v>
      </c>
      <c r="B35" s="48" t="s">
        <v>21</v>
      </c>
      <c r="C35" s="48"/>
      <c r="D35" s="48"/>
      <c r="E35" s="48">
        <f>E36</f>
        <v>6.4</v>
      </c>
      <c r="F35" s="48"/>
      <c r="G35" s="48"/>
      <c r="H35" s="97"/>
      <c r="I35" s="97"/>
      <c r="J35" s="48"/>
      <c r="K35" s="48"/>
      <c r="L35" s="48"/>
      <c r="M35" s="48"/>
      <c r="N35" s="62"/>
    </row>
    <row r="36" spans="1:14" s="32" customFormat="1" ht="19.5" customHeight="1">
      <c r="A36" s="62"/>
      <c r="B36" s="62"/>
      <c r="C36" s="48" t="s">
        <v>98</v>
      </c>
      <c r="D36" s="48" t="s">
        <v>99</v>
      </c>
      <c r="E36" s="48">
        <v>6.4</v>
      </c>
      <c r="F36" s="48" t="s">
        <v>90</v>
      </c>
      <c r="G36" s="48" t="s">
        <v>100</v>
      </c>
      <c r="H36" s="68" t="s">
        <v>96</v>
      </c>
      <c r="I36" s="68" t="s">
        <v>96</v>
      </c>
      <c r="J36" s="48" t="s">
        <v>84</v>
      </c>
      <c r="K36" s="48" t="s">
        <v>91</v>
      </c>
      <c r="L36" s="48" t="s">
        <v>84</v>
      </c>
      <c r="M36" s="48" t="s">
        <v>92</v>
      </c>
      <c r="N36" s="62"/>
    </row>
    <row r="37" spans="1:14" s="32" customFormat="1" ht="19.5" customHeight="1">
      <c r="A37" s="9" t="s">
        <v>101</v>
      </c>
      <c r="B37" s="9" t="s">
        <v>102</v>
      </c>
      <c r="C37" s="9"/>
      <c r="D37" s="9"/>
      <c r="E37" s="9">
        <v>51.757</v>
      </c>
      <c r="F37" s="9"/>
      <c r="G37" s="9"/>
      <c r="H37" s="68"/>
      <c r="I37" s="68"/>
      <c r="J37" s="9"/>
      <c r="K37" s="9"/>
      <c r="L37" s="9"/>
      <c r="M37" s="9"/>
      <c r="N37" s="62"/>
    </row>
    <row r="38" spans="1:14" s="32" customFormat="1" ht="19.5" customHeight="1">
      <c r="A38" s="9">
        <v>1</v>
      </c>
      <c r="B38" s="9" t="s">
        <v>20</v>
      </c>
      <c r="C38" s="9"/>
      <c r="D38" s="9"/>
      <c r="E38" s="9">
        <f>SUM(E39:E39)</f>
        <v>51.757</v>
      </c>
      <c r="F38" s="9"/>
      <c r="G38" s="9"/>
      <c r="H38" s="68"/>
      <c r="I38" s="68"/>
      <c r="J38" s="9"/>
      <c r="K38" s="9"/>
      <c r="L38" s="9"/>
      <c r="M38" s="9"/>
      <c r="N38" s="62"/>
    </row>
    <row r="39" spans="1:14" s="32" customFormat="1" ht="19.5" customHeight="1">
      <c r="A39" s="62"/>
      <c r="B39" s="62"/>
      <c r="C39" s="9" t="s">
        <v>103</v>
      </c>
      <c r="D39" s="9" t="s">
        <v>104</v>
      </c>
      <c r="E39" s="9">
        <v>51.757</v>
      </c>
      <c r="F39" s="68" t="s">
        <v>105</v>
      </c>
      <c r="G39" s="9" t="s">
        <v>106</v>
      </c>
      <c r="H39" s="68" t="s">
        <v>28</v>
      </c>
      <c r="I39" s="68" t="s">
        <v>29</v>
      </c>
      <c r="J39" s="68" t="s">
        <v>77</v>
      </c>
      <c r="K39" s="9">
        <v>33</v>
      </c>
      <c r="L39" s="68">
        <v>3</v>
      </c>
      <c r="M39" s="9">
        <v>30</v>
      </c>
      <c r="N39" s="62"/>
    </row>
    <row r="40" spans="1:14" s="32" customFormat="1" ht="19.5" customHeight="1">
      <c r="A40" s="9">
        <v>2</v>
      </c>
      <c r="B40" s="9" t="s">
        <v>35</v>
      </c>
      <c r="C40" s="9" t="s">
        <v>107</v>
      </c>
      <c r="D40" s="9" t="s">
        <v>108</v>
      </c>
      <c r="E40" s="9">
        <v>12</v>
      </c>
      <c r="F40" s="9">
        <v>8</v>
      </c>
      <c r="G40" s="9">
        <v>38.5</v>
      </c>
      <c r="H40" s="68" t="s">
        <v>28</v>
      </c>
      <c r="I40" s="68" t="s">
        <v>29</v>
      </c>
      <c r="J40" s="9">
        <v>10</v>
      </c>
      <c r="K40" s="9">
        <v>33</v>
      </c>
      <c r="L40" s="9">
        <v>3</v>
      </c>
      <c r="M40" s="9">
        <v>30</v>
      </c>
      <c r="N40" s="62"/>
    </row>
    <row r="41" spans="1:14" s="32" customFormat="1" ht="19.5" customHeight="1">
      <c r="A41" s="9" t="s">
        <v>109</v>
      </c>
      <c r="B41" s="9" t="s">
        <v>110</v>
      </c>
      <c r="C41" s="68"/>
      <c r="D41" s="68"/>
      <c r="E41" s="76">
        <f>E42+E45</f>
        <v>12.06</v>
      </c>
      <c r="F41" s="68"/>
      <c r="G41" s="68"/>
      <c r="H41" s="68"/>
      <c r="I41" s="68"/>
      <c r="J41" s="68"/>
      <c r="K41" s="68"/>
      <c r="L41" s="68"/>
      <c r="M41" s="68"/>
      <c r="N41" s="62"/>
    </row>
    <row r="42" spans="1:14" s="32" customFormat="1" ht="19.5" customHeight="1">
      <c r="A42" s="68" t="s">
        <v>111</v>
      </c>
      <c r="B42" s="68" t="s">
        <v>20</v>
      </c>
      <c r="C42" s="62"/>
      <c r="D42" s="68"/>
      <c r="E42" s="76">
        <f>E43</f>
        <v>5.16</v>
      </c>
      <c r="F42" s="68"/>
      <c r="G42" s="68"/>
      <c r="H42" s="68"/>
      <c r="I42" s="68"/>
      <c r="J42" s="68"/>
      <c r="K42" s="68"/>
      <c r="L42" s="68"/>
      <c r="M42" s="68"/>
      <c r="N42" s="62"/>
    </row>
    <row r="43" spans="1:14" s="32" customFormat="1" ht="19.5" customHeight="1">
      <c r="A43" s="62"/>
      <c r="B43" s="62"/>
      <c r="C43" s="68" t="s">
        <v>112</v>
      </c>
      <c r="D43" s="68" t="s">
        <v>113</v>
      </c>
      <c r="E43" s="70">
        <v>5.16</v>
      </c>
      <c r="F43" s="68" t="s">
        <v>114</v>
      </c>
      <c r="G43" s="68" t="s">
        <v>115</v>
      </c>
      <c r="H43" s="68" t="s">
        <v>116</v>
      </c>
      <c r="I43" s="68" t="s">
        <v>116</v>
      </c>
      <c r="J43" s="68"/>
      <c r="K43" s="68"/>
      <c r="L43" s="68" t="s">
        <v>90</v>
      </c>
      <c r="M43" s="68" t="s">
        <v>117</v>
      </c>
      <c r="N43" s="62"/>
    </row>
    <row r="44" spans="1:14" s="32" customFormat="1" ht="19.5" customHeight="1">
      <c r="A44" s="48">
        <v>2</v>
      </c>
      <c r="B44" s="9" t="s">
        <v>35</v>
      </c>
      <c r="C44" s="68" t="s">
        <v>112</v>
      </c>
      <c r="D44" s="68" t="s">
        <v>113</v>
      </c>
      <c r="E44" s="70">
        <v>5.16</v>
      </c>
      <c r="F44" s="68" t="s">
        <v>114</v>
      </c>
      <c r="G44" s="68" t="s">
        <v>115</v>
      </c>
      <c r="H44" s="68" t="s">
        <v>116</v>
      </c>
      <c r="I44" s="68" t="s">
        <v>116</v>
      </c>
      <c r="J44" s="68"/>
      <c r="K44" s="68"/>
      <c r="L44" s="68" t="s">
        <v>90</v>
      </c>
      <c r="M44" s="68" t="s">
        <v>117</v>
      </c>
      <c r="N44" s="62"/>
    </row>
    <row r="45" spans="1:14" s="32" customFormat="1" ht="19.5" customHeight="1">
      <c r="A45" s="68" t="s">
        <v>118</v>
      </c>
      <c r="B45" s="68" t="s">
        <v>21</v>
      </c>
      <c r="C45" s="68"/>
      <c r="D45" s="68"/>
      <c r="E45" s="70">
        <f>SUM(E46:E47)</f>
        <v>6.9</v>
      </c>
      <c r="F45" s="68"/>
      <c r="G45" s="68"/>
      <c r="H45" s="68"/>
      <c r="I45" s="68"/>
      <c r="J45" s="68"/>
      <c r="K45" s="68"/>
      <c r="L45" s="68"/>
      <c r="M45" s="68"/>
      <c r="N45" s="62"/>
    </row>
    <row r="46" spans="1:14" s="32" customFormat="1" ht="19.5" customHeight="1">
      <c r="A46" s="62"/>
      <c r="B46" s="62"/>
      <c r="C46" s="68" t="s">
        <v>119</v>
      </c>
      <c r="D46" s="68" t="s">
        <v>120</v>
      </c>
      <c r="E46" s="70">
        <v>4.5</v>
      </c>
      <c r="F46" s="68" t="s">
        <v>84</v>
      </c>
      <c r="G46" s="68" t="s">
        <v>121</v>
      </c>
      <c r="H46" s="68" t="s">
        <v>122</v>
      </c>
      <c r="I46" s="68" t="s">
        <v>122</v>
      </c>
      <c r="J46" s="68"/>
      <c r="K46" s="68"/>
      <c r="L46" s="68" t="s">
        <v>84</v>
      </c>
      <c r="M46" s="68" t="s">
        <v>121</v>
      </c>
      <c r="N46" s="62"/>
    </row>
    <row r="47" spans="1:14" s="32" customFormat="1" ht="19.5" customHeight="1">
      <c r="A47" s="68"/>
      <c r="B47" s="68"/>
      <c r="C47" s="68" t="s">
        <v>123</v>
      </c>
      <c r="D47" s="68" t="s">
        <v>124</v>
      </c>
      <c r="E47" s="70">
        <v>2.4</v>
      </c>
      <c r="F47" s="68" t="s">
        <v>90</v>
      </c>
      <c r="G47" s="68" t="s">
        <v>125</v>
      </c>
      <c r="H47" s="68" t="s">
        <v>122</v>
      </c>
      <c r="I47" s="68" t="s">
        <v>122</v>
      </c>
      <c r="J47" s="68" t="s">
        <v>126</v>
      </c>
      <c r="K47" s="68" t="s">
        <v>91</v>
      </c>
      <c r="L47" s="68" t="s">
        <v>90</v>
      </c>
      <c r="M47" s="68" t="s">
        <v>125</v>
      </c>
      <c r="N47" s="62"/>
    </row>
    <row r="48" spans="1:14" s="32" customFormat="1" ht="19.5" customHeight="1">
      <c r="A48" s="9" t="s">
        <v>127</v>
      </c>
      <c r="B48" s="48" t="s">
        <v>128</v>
      </c>
      <c r="C48" s="48"/>
      <c r="D48" s="48"/>
      <c r="E48" s="48">
        <f>E49+E53</f>
        <v>36.66</v>
      </c>
      <c r="F48" s="48"/>
      <c r="G48" s="48"/>
      <c r="H48" s="68"/>
      <c r="I48" s="68"/>
      <c r="J48" s="48"/>
      <c r="K48" s="48"/>
      <c r="L48" s="48"/>
      <c r="M48" s="48"/>
      <c r="N48" s="62"/>
    </row>
    <row r="49" spans="1:14" s="32" customFormat="1" ht="19.5" customHeight="1">
      <c r="A49" s="48">
        <v>1</v>
      </c>
      <c r="B49" s="48" t="s">
        <v>20</v>
      </c>
      <c r="C49" s="48"/>
      <c r="D49" s="48"/>
      <c r="E49" s="48">
        <f>SUM(E50:E51)</f>
        <v>13.977</v>
      </c>
      <c r="F49" s="48"/>
      <c r="G49" s="48"/>
      <c r="H49" s="68"/>
      <c r="I49" s="68"/>
      <c r="J49" s="48"/>
      <c r="K49" s="48"/>
      <c r="L49" s="48"/>
      <c r="M49" s="48"/>
      <c r="N49" s="62"/>
    </row>
    <row r="50" spans="1:14" s="32" customFormat="1" ht="19.5" customHeight="1">
      <c r="A50" s="62"/>
      <c r="B50" s="62"/>
      <c r="C50" s="48" t="s">
        <v>129</v>
      </c>
      <c r="D50" s="48" t="s">
        <v>130</v>
      </c>
      <c r="E50" s="48">
        <v>10.793</v>
      </c>
      <c r="F50" s="48">
        <v>8</v>
      </c>
      <c r="G50" s="48">
        <v>38</v>
      </c>
      <c r="H50" s="68" t="s">
        <v>72</v>
      </c>
      <c r="I50" s="68" t="s">
        <v>72</v>
      </c>
      <c r="J50" s="48">
        <v>50</v>
      </c>
      <c r="K50" s="48">
        <v>31</v>
      </c>
      <c r="L50" s="48">
        <v>5</v>
      </c>
      <c r="M50" s="48">
        <v>29</v>
      </c>
      <c r="N50" s="62"/>
    </row>
    <row r="51" spans="1:14" s="32" customFormat="1" ht="19.5" customHeight="1">
      <c r="A51" s="62"/>
      <c r="B51" s="62"/>
      <c r="C51" s="9"/>
      <c r="D51" s="9" t="s">
        <v>131</v>
      </c>
      <c r="E51" s="9">
        <v>3.184</v>
      </c>
      <c r="F51" s="68" t="s">
        <v>97</v>
      </c>
      <c r="G51" s="76">
        <v>38</v>
      </c>
      <c r="H51" s="99">
        <v>0.0555555555555556</v>
      </c>
      <c r="I51" s="99">
        <v>0.0590277777777778</v>
      </c>
      <c r="J51" s="48"/>
      <c r="K51" s="48"/>
      <c r="L51" s="48"/>
      <c r="M51" s="48"/>
      <c r="N51" s="62"/>
    </row>
    <row r="52" spans="1:14" s="32" customFormat="1" ht="19.5" customHeight="1">
      <c r="A52" s="17">
        <v>2</v>
      </c>
      <c r="B52" s="48" t="s">
        <v>35</v>
      </c>
      <c r="C52" s="17"/>
      <c r="D52" s="48" t="s">
        <v>132</v>
      </c>
      <c r="E52" s="48">
        <v>4.343</v>
      </c>
      <c r="F52" s="48">
        <v>8</v>
      </c>
      <c r="G52" s="48">
        <v>38</v>
      </c>
      <c r="H52" s="68" t="s">
        <v>72</v>
      </c>
      <c r="I52" s="68" t="s">
        <v>72</v>
      </c>
      <c r="J52" s="48"/>
      <c r="K52" s="48"/>
      <c r="L52" s="48">
        <v>5</v>
      </c>
      <c r="M52" s="48">
        <v>28.5</v>
      </c>
      <c r="N52" s="62"/>
    </row>
    <row r="53" spans="1:14" s="32" customFormat="1" ht="19.5" customHeight="1">
      <c r="A53" s="48">
        <v>3</v>
      </c>
      <c r="B53" s="48" t="s">
        <v>21</v>
      </c>
      <c r="C53" s="48"/>
      <c r="D53" s="48"/>
      <c r="E53" s="48">
        <f>E54+E55</f>
        <v>22.683</v>
      </c>
      <c r="F53" s="48"/>
      <c r="G53" s="48"/>
      <c r="H53" s="68"/>
      <c r="I53" s="68"/>
      <c r="J53" s="48"/>
      <c r="K53" s="48"/>
      <c r="L53" s="48"/>
      <c r="M53" s="48"/>
      <c r="N53" s="62"/>
    </row>
    <row r="54" spans="1:14" s="32" customFormat="1" ht="19.5" customHeight="1">
      <c r="A54" s="62"/>
      <c r="B54" s="62"/>
      <c r="C54" s="48" t="s">
        <v>129</v>
      </c>
      <c r="D54" s="48" t="s">
        <v>133</v>
      </c>
      <c r="E54" s="48">
        <v>8.3</v>
      </c>
      <c r="F54" s="48">
        <v>4</v>
      </c>
      <c r="G54" s="48">
        <v>34.5</v>
      </c>
      <c r="H54" s="68" t="s">
        <v>72</v>
      </c>
      <c r="I54" s="68" t="s">
        <v>72</v>
      </c>
      <c r="J54" s="48"/>
      <c r="K54" s="48"/>
      <c r="L54" s="48"/>
      <c r="M54" s="48"/>
      <c r="N54" s="62"/>
    </row>
    <row r="55" spans="1:14" s="32" customFormat="1" ht="19.5" customHeight="1">
      <c r="A55" s="62"/>
      <c r="B55" s="62"/>
      <c r="C55" s="9" t="s">
        <v>134</v>
      </c>
      <c r="D55" s="9" t="s">
        <v>135</v>
      </c>
      <c r="E55" s="9">
        <v>14.383</v>
      </c>
      <c r="F55" s="9">
        <v>6</v>
      </c>
      <c r="G55" s="76">
        <v>33</v>
      </c>
      <c r="H55" s="100">
        <v>0.0430555555555556</v>
      </c>
      <c r="I55" s="100">
        <v>0.0430555555555556</v>
      </c>
      <c r="J55" s="48"/>
      <c r="K55" s="48"/>
      <c r="L55" s="48"/>
      <c r="M55" s="48"/>
      <c r="N55" s="62"/>
    </row>
    <row r="56" spans="1:14" s="32" customFormat="1" ht="19.5" customHeight="1">
      <c r="A56" s="9" t="s">
        <v>136</v>
      </c>
      <c r="B56" s="48" t="s">
        <v>137</v>
      </c>
      <c r="C56" s="9"/>
      <c r="D56" s="9"/>
      <c r="E56" s="9">
        <f>E57+E59</f>
        <v>17.650000000000002</v>
      </c>
      <c r="F56" s="9"/>
      <c r="G56" s="9"/>
      <c r="H56" s="9"/>
      <c r="I56" s="9"/>
      <c r="J56" s="9"/>
      <c r="K56" s="9"/>
      <c r="L56" s="9"/>
      <c r="M56" s="9"/>
      <c r="N56" s="62"/>
    </row>
    <row r="57" spans="1:14" s="32" customFormat="1" ht="19.5" customHeight="1">
      <c r="A57" s="9">
        <v>1</v>
      </c>
      <c r="B57" s="9" t="s">
        <v>20</v>
      </c>
      <c r="C57" s="9"/>
      <c r="D57" s="9"/>
      <c r="E57" s="9">
        <f>SUM(E58:E58)</f>
        <v>9.71</v>
      </c>
      <c r="F57" s="9"/>
      <c r="G57" s="9"/>
      <c r="H57" s="9"/>
      <c r="I57" s="9"/>
      <c r="J57" s="9"/>
      <c r="K57" s="9"/>
      <c r="L57" s="9"/>
      <c r="M57" s="9"/>
      <c r="N57" s="62"/>
    </row>
    <row r="58" spans="1:14" s="32" customFormat="1" ht="19.5" customHeight="1">
      <c r="A58" s="62"/>
      <c r="B58" s="62"/>
      <c r="C58" s="9" t="s">
        <v>138</v>
      </c>
      <c r="D58" s="9" t="s">
        <v>139</v>
      </c>
      <c r="E58" s="9">
        <v>9.71</v>
      </c>
      <c r="F58" s="9">
        <v>8</v>
      </c>
      <c r="G58" s="68" t="s">
        <v>140</v>
      </c>
      <c r="H58" s="68" t="s">
        <v>122</v>
      </c>
      <c r="I58" s="68" t="s">
        <v>141</v>
      </c>
      <c r="J58" s="68" t="s">
        <v>142</v>
      </c>
      <c r="K58" s="9" t="s">
        <v>143</v>
      </c>
      <c r="L58" s="9">
        <v>2</v>
      </c>
      <c r="M58" s="9">
        <v>30</v>
      </c>
      <c r="N58" s="62"/>
    </row>
    <row r="59" spans="1:14" s="32" customFormat="1" ht="19.5" customHeight="1">
      <c r="A59" s="9">
        <v>2</v>
      </c>
      <c r="B59" s="9" t="s">
        <v>21</v>
      </c>
      <c r="C59" s="9"/>
      <c r="D59" s="9"/>
      <c r="E59" s="9">
        <f>SUM(E60:E60)</f>
        <v>7.94</v>
      </c>
      <c r="F59" s="9"/>
      <c r="G59" s="68"/>
      <c r="H59" s="68"/>
      <c r="I59" s="68"/>
      <c r="J59" s="9"/>
      <c r="K59" s="68"/>
      <c r="L59" s="9"/>
      <c r="M59" s="9"/>
      <c r="N59" s="62"/>
    </row>
    <row r="60" spans="1:14" s="32" customFormat="1" ht="19.5" customHeight="1">
      <c r="A60" s="62"/>
      <c r="B60" s="62"/>
      <c r="C60" s="9" t="s">
        <v>144</v>
      </c>
      <c r="D60" s="9" t="s">
        <v>145</v>
      </c>
      <c r="E60" s="9">
        <v>7.94</v>
      </c>
      <c r="F60" s="68" t="s">
        <v>146</v>
      </c>
      <c r="G60" s="68" t="s">
        <v>147</v>
      </c>
      <c r="H60" s="68" t="s">
        <v>148</v>
      </c>
      <c r="I60" s="68" t="s">
        <v>149</v>
      </c>
      <c r="J60" s="68" t="s">
        <v>150</v>
      </c>
      <c r="K60" s="68" t="s">
        <v>151</v>
      </c>
      <c r="L60" s="68" t="s">
        <v>34</v>
      </c>
      <c r="M60" s="9">
        <v>28</v>
      </c>
      <c r="N60" s="62"/>
    </row>
    <row r="61" spans="1:14" s="32" customFormat="1" ht="19.5" customHeight="1">
      <c r="A61" s="9" t="s">
        <v>152</v>
      </c>
      <c r="B61" s="9" t="s">
        <v>153</v>
      </c>
      <c r="C61" s="9"/>
      <c r="D61" s="68"/>
      <c r="E61" s="70">
        <f>E62</f>
        <v>21.956</v>
      </c>
      <c r="F61" s="68"/>
      <c r="G61" s="68"/>
      <c r="H61" s="68"/>
      <c r="I61" s="68"/>
      <c r="J61" s="68"/>
      <c r="K61" s="68"/>
      <c r="L61" s="68"/>
      <c r="M61" s="68"/>
      <c r="N61" s="69"/>
    </row>
    <row r="62" spans="1:14" s="32" customFormat="1" ht="19.5" customHeight="1">
      <c r="A62" s="9">
        <v>1</v>
      </c>
      <c r="B62" s="9" t="s">
        <v>20</v>
      </c>
      <c r="C62" s="9"/>
      <c r="D62" s="68"/>
      <c r="E62" s="70">
        <f>SUM(E63:E67)</f>
        <v>21.956</v>
      </c>
      <c r="F62" s="68"/>
      <c r="G62" s="68"/>
      <c r="H62" s="68"/>
      <c r="I62" s="68"/>
      <c r="J62" s="68"/>
      <c r="K62" s="68"/>
      <c r="L62" s="68"/>
      <c r="M62" s="68"/>
      <c r="N62" s="68"/>
    </row>
    <row r="63" spans="1:14" s="32" customFormat="1" ht="19.5" customHeight="1">
      <c r="A63" s="9"/>
      <c r="B63" s="9"/>
      <c r="C63" s="9" t="s">
        <v>154</v>
      </c>
      <c r="D63" s="68" t="s">
        <v>155</v>
      </c>
      <c r="E63" s="70">
        <v>4.28</v>
      </c>
      <c r="F63" s="68" t="s">
        <v>156</v>
      </c>
      <c r="G63" s="68" t="s">
        <v>157</v>
      </c>
      <c r="H63" s="68"/>
      <c r="I63" s="68"/>
      <c r="J63" s="68"/>
      <c r="K63" s="68"/>
      <c r="L63" s="68"/>
      <c r="M63" s="68"/>
      <c r="N63" s="68"/>
    </row>
    <row r="64" spans="1:14" s="32" customFormat="1" ht="19.5" customHeight="1">
      <c r="A64" s="9"/>
      <c r="B64" s="9"/>
      <c r="C64" s="9" t="s">
        <v>158</v>
      </c>
      <c r="D64" s="68" t="s">
        <v>159</v>
      </c>
      <c r="E64" s="70">
        <v>1</v>
      </c>
      <c r="F64" s="68" t="s">
        <v>156</v>
      </c>
      <c r="G64" s="68" t="s">
        <v>160</v>
      </c>
      <c r="H64" s="68"/>
      <c r="I64" s="68"/>
      <c r="J64" s="68"/>
      <c r="K64" s="68"/>
      <c r="L64" s="68"/>
      <c r="M64" s="68"/>
      <c r="N64" s="68"/>
    </row>
    <row r="65" spans="1:14" s="32" customFormat="1" ht="19.5" customHeight="1">
      <c r="A65" s="9"/>
      <c r="B65" s="9"/>
      <c r="C65" s="9" t="s">
        <v>161</v>
      </c>
      <c r="D65" s="68" t="s">
        <v>162</v>
      </c>
      <c r="E65" s="70">
        <v>6.558</v>
      </c>
      <c r="F65" s="68" t="s">
        <v>156</v>
      </c>
      <c r="G65" s="68" t="s">
        <v>160</v>
      </c>
      <c r="H65" s="68"/>
      <c r="I65" s="68"/>
      <c r="J65" s="68"/>
      <c r="K65" s="68"/>
      <c r="L65" s="68"/>
      <c r="M65" s="68"/>
      <c r="N65" s="68"/>
    </row>
    <row r="66" spans="1:14" s="32" customFormat="1" ht="27" customHeight="1">
      <c r="A66" s="9"/>
      <c r="B66" s="9"/>
      <c r="C66" s="9" t="s">
        <v>163</v>
      </c>
      <c r="D66" s="68" t="s">
        <v>164</v>
      </c>
      <c r="E66" s="70">
        <v>6.438</v>
      </c>
      <c r="F66" s="68" t="s">
        <v>156</v>
      </c>
      <c r="G66" s="68" t="s">
        <v>160</v>
      </c>
      <c r="H66" s="68"/>
      <c r="I66" s="68" t="s">
        <v>72</v>
      </c>
      <c r="J66" s="68"/>
      <c r="K66" s="68"/>
      <c r="L66" s="68"/>
      <c r="M66" s="68"/>
      <c r="N66" s="68"/>
    </row>
    <row r="67" spans="1:14" s="32" customFormat="1" ht="21.75" customHeight="1">
      <c r="A67" s="9"/>
      <c r="B67" s="9"/>
      <c r="C67" s="9" t="s">
        <v>165</v>
      </c>
      <c r="D67" s="9" t="s">
        <v>166</v>
      </c>
      <c r="E67" s="9">
        <v>3.68</v>
      </c>
      <c r="F67" s="68" t="s">
        <v>167</v>
      </c>
      <c r="G67" s="76">
        <v>35.5</v>
      </c>
      <c r="H67" s="68" t="s">
        <v>168</v>
      </c>
      <c r="I67" s="68" t="s">
        <v>169</v>
      </c>
      <c r="J67" s="68"/>
      <c r="K67" s="68"/>
      <c r="L67" s="68"/>
      <c r="M67" s="68"/>
      <c r="N67" s="68"/>
    </row>
    <row r="68" spans="1:14" s="32" customFormat="1" ht="21" customHeight="1">
      <c r="A68" s="9">
        <v>2</v>
      </c>
      <c r="B68" s="9" t="s">
        <v>21</v>
      </c>
      <c r="C68" s="9"/>
      <c r="D68" s="68"/>
      <c r="E68" s="70">
        <v>2</v>
      </c>
      <c r="F68" s="68"/>
      <c r="G68" s="68"/>
      <c r="H68" s="68"/>
      <c r="I68" s="68"/>
      <c r="J68" s="68"/>
      <c r="K68" s="68"/>
      <c r="L68" s="68"/>
      <c r="M68" s="68"/>
      <c r="N68" s="68"/>
    </row>
    <row r="69" spans="1:14" s="32" customFormat="1" ht="21" customHeight="1">
      <c r="A69" s="9"/>
      <c r="B69" s="9"/>
      <c r="C69" s="9" t="s">
        <v>165</v>
      </c>
      <c r="D69" s="9"/>
      <c r="E69" s="9">
        <v>2</v>
      </c>
      <c r="F69" s="9">
        <v>6</v>
      </c>
      <c r="G69" s="76">
        <v>34.5</v>
      </c>
      <c r="H69" s="68" t="s">
        <v>168</v>
      </c>
      <c r="I69" s="68" t="s">
        <v>169</v>
      </c>
      <c r="J69" s="68"/>
      <c r="K69" s="68"/>
      <c r="L69" s="68"/>
      <c r="M69" s="68"/>
      <c r="N69" s="68"/>
    </row>
    <row r="70" spans="1:14" s="32" customFormat="1" ht="19.5" customHeight="1">
      <c r="A70" s="9" t="s">
        <v>170</v>
      </c>
      <c r="B70" s="9" t="s">
        <v>171</v>
      </c>
      <c r="C70" s="9"/>
      <c r="D70" s="9"/>
      <c r="E70" s="9">
        <f>E71+E73</f>
        <v>26.384</v>
      </c>
      <c r="F70" s="9"/>
      <c r="G70" s="9"/>
      <c r="H70" s="68"/>
      <c r="I70" s="68"/>
      <c r="J70" s="9"/>
      <c r="K70" s="9"/>
      <c r="L70" s="9"/>
      <c r="M70" s="9"/>
      <c r="N70" s="62"/>
    </row>
    <row r="71" spans="1:14" s="32" customFormat="1" ht="19.5" customHeight="1">
      <c r="A71" s="9">
        <v>1</v>
      </c>
      <c r="B71" s="9" t="s">
        <v>20</v>
      </c>
      <c r="C71" s="9"/>
      <c r="D71" s="9"/>
      <c r="E71" s="9">
        <f>SUM(E72:E72)</f>
        <v>2.884</v>
      </c>
      <c r="F71" s="9"/>
      <c r="G71" s="9"/>
      <c r="H71" s="68"/>
      <c r="I71" s="68"/>
      <c r="J71" s="9"/>
      <c r="K71" s="9"/>
      <c r="L71" s="9"/>
      <c r="M71" s="9"/>
      <c r="N71" s="62"/>
    </row>
    <row r="72" spans="1:14" s="32" customFormat="1" ht="19.5" customHeight="1">
      <c r="A72" s="9"/>
      <c r="B72" s="9"/>
      <c r="C72" s="9" t="s">
        <v>172</v>
      </c>
      <c r="D72" s="9" t="s">
        <v>173</v>
      </c>
      <c r="E72" s="9">
        <v>2.884</v>
      </c>
      <c r="F72" s="9">
        <v>6</v>
      </c>
      <c r="G72" s="9">
        <v>37.3</v>
      </c>
      <c r="H72" s="68" t="s">
        <v>174</v>
      </c>
      <c r="I72" s="68" t="s">
        <v>174</v>
      </c>
      <c r="J72" s="9"/>
      <c r="K72" s="9"/>
      <c r="L72" s="9"/>
      <c r="M72" s="9"/>
      <c r="N72" s="62"/>
    </row>
    <row r="73" spans="1:14" s="32" customFormat="1" ht="19.5" customHeight="1">
      <c r="A73" s="9">
        <v>2</v>
      </c>
      <c r="B73" s="9" t="s">
        <v>21</v>
      </c>
      <c r="C73" s="9"/>
      <c r="D73" s="9"/>
      <c r="E73" s="9">
        <f>SUM(E74:E74)</f>
        <v>23.5</v>
      </c>
      <c r="F73" s="9"/>
      <c r="G73" s="9"/>
      <c r="H73" s="68"/>
      <c r="I73" s="68"/>
      <c r="J73" s="9"/>
      <c r="K73" s="9"/>
      <c r="L73" s="9">
        <v>3</v>
      </c>
      <c r="M73" s="9">
        <v>30</v>
      </c>
      <c r="N73" s="62"/>
    </row>
    <row r="74" spans="1:14" s="32" customFormat="1" ht="19.5" customHeight="1">
      <c r="A74" s="62"/>
      <c r="B74" s="62"/>
      <c r="C74" s="48" t="s">
        <v>175</v>
      </c>
      <c r="D74" s="48"/>
      <c r="E74" s="48">
        <v>23.5</v>
      </c>
      <c r="F74" s="48" t="s">
        <v>176</v>
      </c>
      <c r="G74" s="48" t="s">
        <v>177</v>
      </c>
      <c r="H74" s="48" t="s">
        <v>168</v>
      </c>
      <c r="I74" s="48" t="s">
        <v>178</v>
      </c>
      <c r="J74" s="48"/>
      <c r="K74" s="48"/>
      <c r="L74" s="48" t="s">
        <v>176</v>
      </c>
      <c r="M74" s="48" t="s">
        <v>177</v>
      </c>
      <c r="N74" s="48" t="s">
        <v>179</v>
      </c>
    </row>
    <row r="75" spans="1:14" s="32" customFormat="1" ht="19.5" customHeight="1">
      <c r="A75" s="9" t="s">
        <v>180</v>
      </c>
      <c r="B75" s="9" t="s">
        <v>181</v>
      </c>
      <c r="C75" s="9"/>
      <c r="D75" s="9"/>
      <c r="E75" s="9">
        <f>E76+E78</f>
        <v>12.959</v>
      </c>
      <c r="F75" s="9"/>
      <c r="G75" s="9"/>
      <c r="H75" s="68"/>
      <c r="I75" s="68"/>
      <c r="J75" s="9"/>
      <c r="K75" s="9"/>
      <c r="L75" s="9"/>
      <c r="M75" s="9"/>
      <c r="N75" s="62"/>
    </row>
    <row r="76" spans="1:14" s="32" customFormat="1" ht="19.5" customHeight="1">
      <c r="A76" s="9">
        <v>1</v>
      </c>
      <c r="B76" s="9" t="s">
        <v>20</v>
      </c>
      <c r="C76" s="9"/>
      <c r="D76" s="9"/>
      <c r="E76" s="9">
        <f>E77</f>
        <v>4.259</v>
      </c>
      <c r="F76" s="9"/>
      <c r="G76" s="9"/>
      <c r="H76" s="68"/>
      <c r="I76" s="68"/>
      <c r="J76" s="9"/>
      <c r="K76" s="9"/>
      <c r="L76" s="9"/>
      <c r="M76" s="9"/>
      <c r="N76" s="62"/>
    </row>
    <row r="77" spans="1:14" s="32" customFormat="1" ht="36.75" customHeight="1">
      <c r="A77" s="9"/>
      <c r="B77" s="9"/>
      <c r="C77" s="9" t="s">
        <v>182</v>
      </c>
      <c r="D77" s="9" t="s">
        <v>183</v>
      </c>
      <c r="E77" s="9">
        <v>4.259</v>
      </c>
      <c r="F77" s="9">
        <v>8</v>
      </c>
      <c r="G77" s="9">
        <v>39</v>
      </c>
      <c r="H77" s="68" t="s">
        <v>184</v>
      </c>
      <c r="I77" s="68" t="s">
        <v>184</v>
      </c>
      <c r="J77" s="9"/>
      <c r="K77" s="9"/>
      <c r="L77" s="9">
        <v>2</v>
      </c>
      <c r="M77" s="9">
        <v>34.5</v>
      </c>
      <c r="N77" s="62"/>
    </row>
    <row r="78" spans="1:14" s="32" customFormat="1" ht="19.5" customHeight="1">
      <c r="A78" s="9">
        <v>2</v>
      </c>
      <c r="B78" s="9" t="s">
        <v>21</v>
      </c>
      <c r="C78" s="9"/>
      <c r="D78" s="9"/>
      <c r="E78" s="9">
        <f>E79+E80</f>
        <v>8.7</v>
      </c>
      <c r="F78" s="9"/>
      <c r="G78" s="9"/>
      <c r="H78" s="68"/>
      <c r="I78" s="68"/>
      <c r="J78" s="9"/>
      <c r="K78" s="9"/>
      <c r="L78" s="9"/>
      <c r="M78" s="9"/>
      <c r="N78" s="62"/>
    </row>
    <row r="79" spans="1:14" s="32" customFormat="1" ht="19.5" customHeight="1">
      <c r="A79" s="9"/>
      <c r="B79" s="9"/>
      <c r="C79" s="48" t="s">
        <v>185</v>
      </c>
      <c r="D79" s="48" t="s">
        <v>186</v>
      </c>
      <c r="E79" s="48">
        <v>4.5</v>
      </c>
      <c r="F79" s="48" t="s">
        <v>187</v>
      </c>
      <c r="G79" s="48" t="s">
        <v>125</v>
      </c>
      <c r="H79" s="48" t="s">
        <v>168</v>
      </c>
      <c r="I79" s="48" t="s">
        <v>168</v>
      </c>
      <c r="J79" s="48"/>
      <c r="K79" s="48"/>
      <c r="L79" s="48" t="s">
        <v>187</v>
      </c>
      <c r="M79" s="48" t="s">
        <v>125</v>
      </c>
      <c r="N79" s="77"/>
    </row>
    <row r="80" spans="1:14" s="32" customFormat="1" ht="19.5" customHeight="1">
      <c r="A80" s="9"/>
      <c r="B80" s="9"/>
      <c r="C80" s="48" t="s">
        <v>188</v>
      </c>
      <c r="D80" s="48" t="s">
        <v>189</v>
      </c>
      <c r="E80" s="48">
        <v>4.2</v>
      </c>
      <c r="F80" s="48" t="s">
        <v>118</v>
      </c>
      <c r="G80" s="48" t="s">
        <v>190</v>
      </c>
      <c r="H80" s="48" t="s">
        <v>168</v>
      </c>
      <c r="I80" s="48" t="s">
        <v>168</v>
      </c>
      <c r="J80" s="48"/>
      <c r="K80" s="48"/>
      <c r="L80" s="48" t="s">
        <v>118</v>
      </c>
      <c r="M80" s="48" t="s">
        <v>190</v>
      </c>
      <c r="N80" s="77"/>
    </row>
    <row r="81" spans="1:14" s="32" customFormat="1" ht="19.5" customHeight="1">
      <c r="A81" s="9" t="s">
        <v>191</v>
      </c>
      <c r="B81" s="9" t="s">
        <v>192</v>
      </c>
      <c r="C81" s="9"/>
      <c r="D81" s="9"/>
      <c r="E81" s="9">
        <v>11</v>
      </c>
      <c r="F81" s="9"/>
      <c r="G81" s="9"/>
      <c r="H81" s="9"/>
      <c r="I81" s="9"/>
      <c r="J81" s="9"/>
      <c r="K81" s="9"/>
      <c r="L81" s="9"/>
      <c r="M81" s="9"/>
      <c r="N81" s="62"/>
    </row>
    <row r="82" spans="1:14" s="32" customFormat="1" ht="19.5" customHeight="1">
      <c r="A82" s="9">
        <v>1</v>
      </c>
      <c r="B82" s="9" t="s">
        <v>20</v>
      </c>
      <c r="C82" s="9"/>
      <c r="D82" s="9"/>
      <c r="E82" s="9">
        <f>SUM(E83:E83)</f>
        <v>11</v>
      </c>
      <c r="F82" s="9"/>
      <c r="G82" s="9"/>
      <c r="H82" s="9"/>
      <c r="I82" s="9"/>
      <c r="J82" s="9"/>
      <c r="K82" s="9"/>
      <c r="L82" s="9">
        <v>2</v>
      </c>
      <c r="M82" s="9">
        <v>29.5</v>
      </c>
      <c r="N82" s="62"/>
    </row>
    <row r="83" spans="1:14" s="32" customFormat="1" ht="28.5" customHeight="1">
      <c r="A83" s="62"/>
      <c r="B83" s="62"/>
      <c r="C83" s="9" t="s">
        <v>193</v>
      </c>
      <c r="D83" s="9" t="s">
        <v>194</v>
      </c>
      <c r="E83" s="9">
        <v>11</v>
      </c>
      <c r="F83" s="9">
        <v>6.5</v>
      </c>
      <c r="G83" s="9">
        <v>36.2</v>
      </c>
      <c r="H83" s="101" t="s">
        <v>195</v>
      </c>
      <c r="I83" s="68" t="s">
        <v>96</v>
      </c>
      <c r="J83" s="9">
        <v>5</v>
      </c>
      <c r="K83" s="9">
        <v>32</v>
      </c>
      <c r="L83" s="9">
        <v>2</v>
      </c>
      <c r="M83" s="9">
        <v>29.5</v>
      </c>
      <c r="N83" s="62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</sheetData>
  <sheetProtection/>
  <mergeCells count="14">
    <mergeCell ref="F4:F5"/>
    <mergeCell ref="G4:G5"/>
    <mergeCell ref="N3:N5"/>
    <mergeCell ref="N6:N9"/>
    <mergeCell ref="A1:N1"/>
    <mergeCell ref="D3:M3"/>
    <mergeCell ref="H4:I4"/>
    <mergeCell ref="J4:K4"/>
    <mergeCell ref="L4:M4"/>
    <mergeCell ref="A3:A5"/>
    <mergeCell ref="B3:B5"/>
    <mergeCell ref="C3:C5"/>
    <mergeCell ref="D4:D5"/>
    <mergeCell ref="E4:E5"/>
  </mergeCells>
  <printOptions/>
  <pageMargins left="0.7874015748031497" right="0.6299212598425197" top="0.9055118110236221" bottom="0.7086614173228347" header="0.5118110236220472" footer="0.5118110236220472"/>
  <pageSetup firstPageNumber="54" useFirstPageNumber="1" horizontalDpi="600" verticalDpi="600" orientation="landscape" paperSize="9" scale="95"/>
  <headerFooter alignWithMargins="0">
    <oddFooter>&amp;C&amp;8-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1:N24"/>
  <sheetViews>
    <sheetView workbookViewId="0" topLeftCell="A10">
      <selection activeCell="G26" sqref="G26"/>
    </sheetView>
  </sheetViews>
  <sheetFormatPr defaultColWidth="9.00390625" defaultRowHeight="14.25"/>
  <cols>
    <col min="1" max="1" width="2.875" style="0" customWidth="1"/>
    <col min="2" max="2" width="4.75390625" style="0" customWidth="1"/>
    <col min="3" max="3" width="13.625" style="0" customWidth="1"/>
    <col min="4" max="4" width="9.625" style="0" customWidth="1"/>
    <col min="5" max="5" width="8.75390625" style="0" customWidth="1"/>
    <col min="6" max="6" width="10.00390625" style="0" customWidth="1"/>
    <col min="7" max="7" width="7.375" style="0" customWidth="1"/>
    <col min="8" max="8" width="31.875" style="0" customWidth="1"/>
    <col min="9" max="9" width="25.125" style="0" customWidth="1"/>
    <col min="10" max="10" width="9.25390625" style="0" customWidth="1"/>
  </cols>
  <sheetData>
    <row r="1" spans="2:3" ht="14.25" customHeight="1">
      <c r="B1" s="114" t="s">
        <v>808</v>
      </c>
      <c r="C1" s="114"/>
    </row>
    <row r="2" spans="2:10" ht="24.75" customHeight="1">
      <c r="B2" s="117" t="s">
        <v>809</v>
      </c>
      <c r="C2" s="117"/>
      <c r="D2" s="117"/>
      <c r="E2" s="117"/>
      <c r="F2" s="117"/>
      <c r="G2" s="117"/>
      <c r="H2" s="117"/>
      <c r="I2" s="117"/>
      <c r="J2" s="117"/>
    </row>
    <row r="3" spans="2:10" ht="13.5" customHeight="1">
      <c r="B3" s="116" t="s">
        <v>2</v>
      </c>
      <c r="C3" s="116" t="s">
        <v>810</v>
      </c>
      <c r="D3" s="116" t="s">
        <v>204</v>
      </c>
      <c r="E3" s="116" t="s">
        <v>811</v>
      </c>
      <c r="F3" s="116" t="s">
        <v>757</v>
      </c>
      <c r="G3" s="116" t="s">
        <v>812</v>
      </c>
      <c r="H3" s="116" t="s">
        <v>813</v>
      </c>
      <c r="I3" s="116" t="s">
        <v>814</v>
      </c>
      <c r="J3" s="105" t="s">
        <v>6</v>
      </c>
    </row>
    <row r="4" spans="2:10" ht="13.5" customHeight="1">
      <c r="B4" s="123"/>
      <c r="C4" s="123"/>
      <c r="D4" s="123"/>
      <c r="E4" s="123"/>
      <c r="F4" s="123"/>
      <c r="G4" s="123"/>
      <c r="H4" s="123"/>
      <c r="I4" s="123"/>
      <c r="J4" s="105"/>
    </row>
    <row r="5" spans="2:10" ht="18" customHeight="1">
      <c r="B5" s="9">
        <v>1</v>
      </c>
      <c r="C5" s="9" t="s">
        <v>815</v>
      </c>
      <c r="D5" s="9">
        <v>1976</v>
      </c>
      <c r="E5" s="9" t="s">
        <v>781</v>
      </c>
      <c r="F5" s="9" t="s">
        <v>778</v>
      </c>
      <c r="G5" s="9">
        <v>1024</v>
      </c>
      <c r="H5" s="9" t="s">
        <v>816</v>
      </c>
      <c r="I5" s="9" t="s">
        <v>817</v>
      </c>
      <c r="J5" s="9"/>
    </row>
    <row r="6" spans="2:14" ht="18" customHeight="1">
      <c r="B6" s="9">
        <v>2</v>
      </c>
      <c r="C6" s="9" t="s">
        <v>818</v>
      </c>
      <c r="D6" s="9">
        <v>1977.12</v>
      </c>
      <c r="E6" s="9" t="s">
        <v>128</v>
      </c>
      <c r="F6" s="9" t="s">
        <v>819</v>
      </c>
      <c r="G6" s="9">
        <v>14.5</v>
      </c>
      <c r="H6" s="9" t="s">
        <v>820</v>
      </c>
      <c r="I6" s="9" t="s">
        <v>821</v>
      </c>
      <c r="J6" s="9"/>
      <c r="K6" s="13"/>
      <c r="N6" s="13"/>
    </row>
    <row r="7" spans="2:11" ht="18" customHeight="1">
      <c r="B7" s="9">
        <v>3</v>
      </c>
      <c r="C7" s="9" t="s">
        <v>822</v>
      </c>
      <c r="D7" s="9">
        <v>1972.12</v>
      </c>
      <c r="E7" s="9" t="s">
        <v>823</v>
      </c>
      <c r="F7" s="9" t="s">
        <v>819</v>
      </c>
      <c r="G7" s="9">
        <v>10.2</v>
      </c>
      <c r="H7" s="9" t="s">
        <v>824</v>
      </c>
      <c r="I7" s="9" t="s">
        <v>825</v>
      </c>
      <c r="J7" s="9"/>
      <c r="K7" s="13"/>
    </row>
    <row r="8" spans="2:11" ht="18" customHeight="1">
      <c r="B8" s="9">
        <v>4</v>
      </c>
      <c r="C8" s="9" t="s">
        <v>826</v>
      </c>
      <c r="D8" s="9">
        <v>1989</v>
      </c>
      <c r="E8" s="9" t="s">
        <v>171</v>
      </c>
      <c r="F8" s="9" t="s">
        <v>819</v>
      </c>
      <c r="G8" s="9">
        <v>13</v>
      </c>
      <c r="H8" s="9" t="s">
        <v>827</v>
      </c>
      <c r="I8" s="9" t="s">
        <v>828</v>
      </c>
      <c r="J8" s="9"/>
      <c r="K8" s="13"/>
    </row>
    <row r="9" spans="2:11" ht="18" customHeight="1">
      <c r="B9" s="9">
        <v>5</v>
      </c>
      <c r="C9" s="9" t="s">
        <v>829</v>
      </c>
      <c r="D9" s="9">
        <v>1975</v>
      </c>
      <c r="E9" s="9" t="s">
        <v>171</v>
      </c>
      <c r="F9" s="9" t="s">
        <v>819</v>
      </c>
      <c r="G9" s="9">
        <v>12</v>
      </c>
      <c r="H9" s="9" t="s">
        <v>827</v>
      </c>
      <c r="I9" s="9" t="s">
        <v>828</v>
      </c>
      <c r="J9" s="9"/>
      <c r="K9" s="13"/>
    </row>
    <row r="10" spans="2:11" ht="18" customHeight="1">
      <c r="B10" s="9">
        <v>6</v>
      </c>
      <c r="C10" s="9" t="s">
        <v>830</v>
      </c>
      <c r="D10" s="9">
        <v>1959</v>
      </c>
      <c r="E10" s="9" t="s">
        <v>171</v>
      </c>
      <c r="F10" s="9" t="s">
        <v>819</v>
      </c>
      <c r="G10" s="9">
        <v>15</v>
      </c>
      <c r="H10" s="9" t="s">
        <v>827</v>
      </c>
      <c r="I10" s="9" t="s">
        <v>828</v>
      </c>
      <c r="J10" s="9"/>
      <c r="K10" s="13"/>
    </row>
    <row r="11" spans="2:11" ht="18" customHeight="1">
      <c r="B11" s="9">
        <v>7</v>
      </c>
      <c r="C11" s="9" t="s">
        <v>831</v>
      </c>
      <c r="D11" s="9">
        <v>1972</v>
      </c>
      <c r="E11" s="9" t="s">
        <v>171</v>
      </c>
      <c r="F11" s="9" t="s">
        <v>819</v>
      </c>
      <c r="G11" s="9">
        <v>12</v>
      </c>
      <c r="H11" s="9" t="s">
        <v>832</v>
      </c>
      <c r="I11" s="9" t="s">
        <v>828</v>
      </c>
      <c r="J11" s="9"/>
      <c r="K11" s="13"/>
    </row>
    <row r="12" spans="2:11" ht="18" customHeight="1">
      <c r="B12" s="9">
        <v>8</v>
      </c>
      <c r="C12" s="9" t="s">
        <v>833</v>
      </c>
      <c r="D12" s="9">
        <v>1999</v>
      </c>
      <c r="E12" s="9" t="s">
        <v>171</v>
      </c>
      <c r="F12" s="9" t="s">
        <v>819</v>
      </c>
      <c r="G12" s="9">
        <v>10.6</v>
      </c>
      <c r="H12" s="9" t="s">
        <v>827</v>
      </c>
      <c r="I12" s="9" t="s">
        <v>828</v>
      </c>
      <c r="J12" s="9"/>
      <c r="K12" s="13"/>
    </row>
    <row r="13" spans="2:11" ht="18" customHeight="1">
      <c r="B13" s="9">
        <v>9</v>
      </c>
      <c r="C13" s="9" t="s">
        <v>834</v>
      </c>
      <c r="D13" s="9">
        <v>1957</v>
      </c>
      <c r="E13" s="9" t="s">
        <v>835</v>
      </c>
      <c r="F13" s="9" t="s">
        <v>819</v>
      </c>
      <c r="G13" s="9">
        <v>14.5</v>
      </c>
      <c r="H13" s="9" t="s">
        <v>827</v>
      </c>
      <c r="I13" s="9" t="s">
        <v>828</v>
      </c>
      <c r="J13" s="9"/>
      <c r="K13" s="13"/>
    </row>
    <row r="14" spans="2:11" ht="18" customHeight="1">
      <c r="B14" s="9">
        <v>10</v>
      </c>
      <c r="C14" s="9" t="s">
        <v>836</v>
      </c>
      <c r="D14" s="9">
        <v>1957</v>
      </c>
      <c r="E14" s="9" t="s">
        <v>835</v>
      </c>
      <c r="F14" s="9" t="s">
        <v>819</v>
      </c>
      <c r="G14" s="9">
        <v>16</v>
      </c>
      <c r="H14" s="9" t="s">
        <v>827</v>
      </c>
      <c r="I14" s="9" t="s">
        <v>828</v>
      </c>
      <c r="J14" s="9"/>
      <c r="K14" s="13"/>
    </row>
    <row r="15" spans="2:11" ht="18" customHeight="1">
      <c r="B15" s="9">
        <v>11</v>
      </c>
      <c r="C15" s="9" t="s">
        <v>837</v>
      </c>
      <c r="D15" s="9">
        <v>1977</v>
      </c>
      <c r="E15" s="9" t="s">
        <v>181</v>
      </c>
      <c r="F15" s="9" t="s">
        <v>819</v>
      </c>
      <c r="G15" s="9">
        <v>10</v>
      </c>
      <c r="H15" s="9" t="s">
        <v>838</v>
      </c>
      <c r="I15" s="9" t="s">
        <v>839</v>
      </c>
      <c r="J15" s="9"/>
      <c r="K15" s="13"/>
    </row>
    <row r="16" spans="2:11" ht="18" customHeight="1">
      <c r="B16" s="9">
        <v>12</v>
      </c>
      <c r="C16" s="9" t="s">
        <v>840</v>
      </c>
      <c r="D16" s="9">
        <v>1977</v>
      </c>
      <c r="E16" s="9" t="s">
        <v>181</v>
      </c>
      <c r="F16" s="9" t="s">
        <v>819</v>
      </c>
      <c r="G16" s="9">
        <v>12</v>
      </c>
      <c r="H16" s="9" t="s">
        <v>838</v>
      </c>
      <c r="I16" s="9" t="s">
        <v>841</v>
      </c>
      <c r="J16" s="9"/>
      <c r="K16" s="13"/>
    </row>
    <row r="17" spans="2:11" ht="18" customHeight="1">
      <c r="B17" s="9">
        <v>13</v>
      </c>
      <c r="C17" s="9" t="s">
        <v>842</v>
      </c>
      <c r="D17" s="9">
        <v>1974</v>
      </c>
      <c r="E17" s="9" t="s">
        <v>181</v>
      </c>
      <c r="F17" s="9" t="s">
        <v>819</v>
      </c>
      <c r="G17" s="9" t="s">
        <v>843</v>
      </c>
      <c r="H17" s="9" t="s">
        <v>838</v>
      </c>
      <c r="I17" s="9" t="s">
        <v>844</v>
      </c>
      <c r="J17" s="9"/>
      <c r="K17" s="13"/>
    </row>
    <row r="18" spans="2:11" ht="24.75" customHeight="1">
      <c r="B18" s="9">
        <v>14</v>
      </c>
      <c r="C18" s="9" t="s">
        <v>845</v>
      </c>
      <c r="D18" s="9">
        <v>1957</v>
      </c>
      <c r="E18" s="9" t="s">
        <v>781</v>
      </c>
      <c r="F18" s="9" t="s">
        <v>819</v>
      </c>
      <c r="G18" s="9">
        <v>11</v>
      </c>
      <c r="H18" s="9" t="s">
        <v>846</v>
      </c>
      <c r="I18" s="9" t="s">
        <v>847</v>
      </c>
      <c r="J18" s="9"/>
      <c r="K18" s="13"/>
    </row>
    <row r="19" spans="2:11" ht="24.75" customHeight="1">
      <c r="B19" s="9">
        <v>15</v>
      </c>
      <c r="C19" s="9" t="s">
        <v>848</v>
      </c>
      <c r="D19" s="9">
        <v>1973</v>
      </c>
      <c r="E19" s="9" t="s">
        <v>781</v>
      </c>
      <c r="F19" s="9" t="s">
        <v>819</v>
      </c>
      <c r="G19" s="9">
        <v>15</v>
      </c>
      <c r="H19" s="9" t="s">
        <v>849</v>
      </c>
      <c r="I19" s="9" t="s">
        <v>847</v>
      </c>
      <c r="J19" s="9"/>
      <c r="K19" s="13"/>
    </row>
    <row r="20" spans="2:11" ht="24.75" customHeight="1">
      <c r="B20" s="9">
        <v>16</v>
      </c>
      <c r="C20" s="9" t="s">
        <v>850</v>
      </c>
      <c r="D20" s="9" t="s">
        <v>851</v>
      </c>
      <c r="E20" s="9" t="s">
        <v>781</v>
      </c>
      <c r="F20" s="9" t="s">
        <v>819</v>
      </c>
      <c r="G20" s="9">
        <v>10</v>
      </c>
      <c r="H20" s="9" t="s">
        <v>852</v>
      </c>
      <c r="I20" s="9" t="s">
        <v>847</v>
      </c>
      <c r="J20" s="9"/>
      <c r="K20" s="13"/>
    </row>
    <row r="21" spans="2:11" ht="24.75" customHeight="1">
      <c r="B21" s="9">
        <v>17</v>
      </c>
      <c r="C21" s="9" t="s">
        <v>853</v>
      </c>
      <c r="D21" s="9" t="s">
        <v>854</v>
      </c>
      <c r="E21" s="9" t="s">
        <v>781</v>
      </c>
      <c r="F21" s="9" t="s">
        <v>819</v>
      </c>
      <c r="G21" s="9">
        <v>10.2</v>
      </c>
      <c r="H21" s="9" t="s">
        <v>855</v>
      </c>
      <c r="I21" s="9" t="s">
        <v>847</v>
      </c>
      <c r="J21" s="9"/>
      <c r="K21" s="13"/>
    </row>
    <row r="22" spans="2:11" ht="24.75" customHeight="1">
      <c r="B22" s="9">
        <v>18</v>
      </c>
      <c r="C22" s="9" t="s">
        <v>856</v>
      </c>
      <c r="D22" s="9" t="s">
        <v>857</v>
      </c>
      <c r="E22" s="9" t="s">
        <v>781</v>
      </c>
      <c r="F22" s="9" t="s">
        <v>819</v>
      </c>
      <c r="G22" s="9">
        <v>10</v>
      </c>
      <c r="H22" s="9" t="s">
        <v>858</v>
      </c>
      <c r="I22" s="9" t="s">
        <v>847</v>
      </c>
      <c r="J22" s="9"/>
      <c r="K22" s="13"/>
    </row>
    <row r="23" spans="2:11" ht="24.75" customHeight="1">
      <c r="B23" s="9">
        <v>19</v>
      </c>
      <c r="C23" s="9" t="s">
        <v>859</v>
      </c>
      <c r="D23" s="9">
        <v>1962</v>
      </c>
      <c r="E23" s="9" t="s">
        <v>781</v>
      </c>
      <c r="F23" s="9" t="s">
        <v>819</v>
      </c>
      <c r="G23" s="9">
        <v>12</v>
      </c>
      <c r="H23" s="9" t="s">
        <v>860</v>
      </c>
      <c r="I23" s="9" t="s">
        <v>847</v>
      </c>
      <c r="J23" s="9"/>
      <c r="K23" s="13"/>
    </row>
    <row r="24" spans="2:10" ht="21.75" customHeight="1">
      <c r="B24" s="112" t="s">
        <v>861</v>
      </c>
      <c r="C24" s="112"/>
      <c r="D24" s="112"/>
      <c r="E24" s="112"/>
      <c r="F24" s="112"/>
      <c r="G24" s="112"/>
      <c r="H24" s="112"/>
      <c r="I24" s="112"/>
      <c r="J24" s="112"/>
    </row>
  </sheetData>
  <sheetProtection/>
  <mergeCells count="12">
    <mergeCell ref="I3:I4"/>
    <mergeCell ref="J3:J4"/>
    <mergeCell ref="B1:C1"/>
    <mergeCell ref="B2:J2"/>
    <mergeCell ref="B24:J24"/>
    <mergeCell ref="B3:B4"/>
    <mergeCell ref="C3:C4"/>
    <mergeCell ref="D3:D4"/>
    <mergeCell ref="E3:E4"/>
    <mergeCell ref="F3:F4"/>
    <mergeCell ref="G3:G4"/>
    <mergeCell ref="H3:H4"/>
  </mergeCells>
  <printOptions/>
  <pageMargins left="0.5905511811023623" right="0.5118110236220472" top="0.7480314960629921" bottom="0.6692913385826772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workbookViewId="0" topLeftCell="A7">
      <selection activeCell="F26" sqref="F26"/>
    </sheetView>
  </sheetViews>
  <sheetFormatPr defaultColWidth="9.00390625" defaultRowHeight="14.25"/>
  <cols>
    <col min="1" max="1" width="4.125" style="0" customWidth="1"/>
    <col min="5" max="5" width="9.00390625" style="31" customWidth="1"/>
    <col min="6" max="6" width="8.625" style="0" customWidth="1"/>
    <col min="7" max="7" width="7.625" style="31" customWidth="1"/>
    <col min="10" max="10" width="8.25390625" style="31" customWidth="1"/>
    <col min="11" max="11" width="7.25390625" style="31" customWidth="1"/>
    <col min="12" max="12" width="8.00390625" style="31" customWidth="1"/>
    <col min="13" max="13" width="9.00390625" style="31" customWidth="1"/>
    <col min="14" max="14" width="7.75390625" style="0" customWidth="1"/>
  </cols>
  <sheetData>
    <row r="1" spans="1:2" ht="14.25">
      <c r="A1" s="114" t="s">
        <v>862</v>
      </c>
      <c r="B1" s="114"/>
    </row>
    <row r="2" spans="1:14" ht="19.5" customHeight="1">
      <c r="A2" s="102" t="s">
        <v>863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5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9" customHeight="1">
      <c r="A4" s="121" t="s">
        <v>2</v>
      </c>
      <c r="B4" s="110" t="s">
        <v>634</v>
      </c>
      <c r="C4" s="110" t="s">
        <v>864</v>
      </c>
      <c r="D4" s="110" t="s">
        <v>865</v>
      </c>
      <c r="E4" s="122" t="s">
        <v>866</v>
      </c>
      <c r="F4" s="110" t="s">
        <v>867</v>
      </c>
      <c r="G4" s="110"/>
      <c r="H4" s="110" t="s">
        <v>868</v>
      </c>
      <c r="I4" s="110"/>
      <c r="J4" s="110" t="s">
        <v>869</v>
      </c>
      <c r="K4" s="110"/>
      <c r="L4" s="110"/>
      <c r="M4" s="110" t="s">
        <v>870</v>
      </c>
      <c r="N4" s="110"/>
    </row>
    <row r="5" spans="1:14" ht="7.5" customHeight="1">
      <c r="A5" s="121"/>
      <c r="B5" s="110"/>
      <c r="C5" s="110"/>
      <c r="D5" s="110"/>
      <c r="E5" s="122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28.5" customHeight="1">
      <c r="A6" s="121"/>
      <c r="B6" s="110"/>
      <c r="C6" s="110"/>
      <c r="D6" s="110"/>
      <c r="E6" s="122"/>
      <c r="F6" s="10" t="s">
        <v>871</v>
      </c>
      <c r="G6" s="49" t="s">
        <v>872</v>
      </c>
      <c r="H6" s="10" t="s">
        <v>406</v>
      </c>
      <c r="I6" s="10" t="s">
        <v>873</v>
      </c>
      <c r="J6" s="49" t="s">
        <v>874</v>
      </c>
      <c r="K6" s="49" t="s">
        <v>875</v>
      </c>
      <c r="L6" s="49" t="s">
        <v>876</v>
      </c>
      <c r="M6" s="49" t="s">
        <v>877</v>
      </c>
      <c r="N6" s="10" t="s">
        <v>878</v>
      </c>
    </row>
    <row r="7" spans="1:14" s="30" customFormat="1" ht="18.75" customHeight="1">
      <c r="A7" s="124" t="s">
        <v>774</v>
      </c>
      <c r="B7" s="124"/>
      <c r="C7" s="56"/>
      <c r="D7" s="56">
        <f>SUM(D8:D24)</f>
        <v>53886</v>
      </c>
      <c r="E7" s="56"/>
      <c r="F7" s="56">
        <f>SUM(F8:F24)</f>
        <v>106.59999999999998</v>
      </c>
      <c r="G7" s="56"/>
      <c r="H7" s="56">
        <f>SUM(H8:H24)</f>
        <v>11535</v>
      </c>
      <c r="I7" s="56">
        <f>SUM(I8:I24)</f>
        <v>4541</v>
      </c>
      <c r="J7" s="56"/>
      <c r="K7" s="56"/>
      <c r="L7" s="56"/>
      <c r="M7" s="56"/>
      <c r="N7" s="56"/>
    </row>
    <row r="8" spans="1:14" s="30" customFormat="1" ht="18.75" customHeight="1">
      <c r="A8" s="48">
        <v>1</v>
      </c>
      <c r="B8" s="10" t="s">
        <v>879</v>
      </c>
      <c r="C8" s="10" t="s">
        <v>880</v>
      </c>
      <c r="D8" s="10">
        <v>3000</v>
      </c>
      <c r="E8" s="49">
        <v>26</v>
      </c>
      <c r="F8" s="10">
        <v>22.8</v>
      </c>
      <c r="G8" s="49">
        <v>31.5</v>
      </c>
      <c r="H8" s="10">
        <v>1086</v>
      </c>
      <c r="I8" s="10">
        <v>200</v>
      </c>
      <c r="J8" s="49">
        <v>29</v>
      </c>
      <c r="K8" s="49">
        <v>30</v>
      </c>
      <c r="L8" s="49">
        <v>30.5</v>
      </c>
      <c r="M8" s="49">
        <v>31.43</v>
      </c>
      <c r="N8" s="10">
        <v>98.6</v>
      </c>
    </row>
    <row r="9" spans="1:14" s="30" customFormat="1" ht="18.75" customHeight="1">
      <c r="A9" s="48">
        <v>2</v>
      </c>
      <c r="B9" s="110" t="s">
        <v>881</v>
      </c>
      <c r="C9" s="10" t="s">
        <v>882</v>
      </c>
      <c r="D9" s="10">
        <v>2500</v>
      </c>
      <c r="E9" s="49">
        <v>27</v>
      </c>
      <c r="F9" s="10">
        <v>3</v>
      </c>
      <c r="G9" s="49">
        <v>30.3</v>
      </c>
      <c r="H9" s="10">
        <v>420</v>
      </c>
      <c r="I9" s="10">
        <v>250</v>
      </c>
      <c r="J9" s="49">
        <v>28.5</v>
      </c>
      <c r="K9" s="49">
        <v>29</v>
      </c>
      <c r="L9" s="49">
        <v>29.5</v>
      </c>
      <c r="M9" s="49">
        <v>29.8</v>
      </c>
      <c r="N9" s="10">
        <v>69.8</v>
      </c>
    </row>
    <row r="10" spans="1:14" s="30" customFormat="1" ht="18.75" customHeight="1">
      <c r="A10" s="48">
        <v>3</v>
      </c>
      <c r="B10" s="110"/>
      <c r="C10" s="10" t="s">
        <v>883</v>
      </c>
      <c r="D10" s="10">
        <v>2000</v>
      </c>
      <c r="E10" s="49">
        <v>26.5</v>
      </c>
      <c r="F10" s="10">
        <v>7</v>
      </c>
      <c r="G10" s="49">
        <v>29.5</v>
      </c>
      <c r="H10" s="10">
        <v>330</v>
      </c>
      <c r="I10" s="10">
        <v>134</v>
      </c>
      <c r="J10" s="49">
        <v>28</v>
      </c>
      <c r="K10" s="49">
        <v>28.5</v>
      </c>
      <c r="L10" s="49">
        <v>29</v>
      </c>
      <c r="M10" s="49">
        <v>29.5</v>
      </c>
      <c r="N10" s="10">
        <v>69.8</v>
      </c>
    </row>
    <row r="11" spans="1:14" s="30" customFormat="1" ht="18.75" customHeight="1">
      <c r="A11" s="48">
        <v>4</v>
      </c>
      <c r="B11" s="110"/>
      <c r="C11" s="10" t="s">
        <v>884</v>
      </c>
      <c r="D11" s="10">
        <v>1000</v>
      </c>
      <c r="E11" s="49">
        <v>25</v>
      </c>
      <c r="F11" s="10">
        <v>4</v>
      </c>
      <c r="G11" s="49">
        <v>30.5</v>
      </c>
      <c r="H11" s="10">
        <v>233</v>
      </c>
      <c r="I11" s="10">
        <v>100</v>
      </c>
      <c r="J11" s="49">
        <v>28.5</v>
      </c>
      <c r="K11" s="49">
        <v>29.5</v>
      </c>
      <c r="L11" s="49">
        <v>30</v>
      </c>
      <c r="M11" s="49">
        <v>29.8</v>
      </c>
      <c r="N11" s="10">
        <v>69.8</v>
      </c>
    </row>
    <row r="12" spans="1:14" s="30" customFormat="1" ht="18.75" customHeight="1">
      <c r="A12" s="48">
        <v>5</v>
      </c>
      <c r="B12" s="110"/>
      <c r="C12" s="10" t="s">
        <v>885</v>
      </c>
      <c r="D12" s="10">
        <v>2500</v>
      </c>
      <c r="E12" s="49"/>
      <c r="F12" s="10">
        <v>0.7</v>
      </c>
      <c r="G12" s="49">
        <v>30.5</v>
      </c>
      <c r="H12" s="10">
        <v>400</v>
      </c>
      <c r="I12" s="10">
        <v>250</v>
      </c>
      <c r="J12" s="49">
        <v>28.5</v>
      </c>
      <c r="K12" s="49">
        <v>29</v>
      </c>
      <c r="L12" s="49">
        <v>29.5</v>
      </c>
      <c r="M12" s="49"/>
      <c r="N12" s="10"/>
    </row>
    <row r="13" spans="1:14" s="30" customFormat="1" ht="18.75" customHeight="1">
      <c r="A13" s="48">
        <v>6</v>
      </c>
      <c r="B13" s="110" t="s">
        <v>886</v>
      </c>
      <c r="C13" s="10" t="s">
        <v>887</v>
      </c>
      <c r="D13" s="10">
        <v>2000</v>
      </c>
      <c r="E13" s="49">
        <v>26.4</v>
      </c>
      <c r="F13" s="10">
        <v>4.5</v>
      </c>
      <c r="G13" s="49">
        <v>29.5</v>
      </c>
      <c r="H13" s="10">
        <v>250</v>
      </c>
      <c r="I13" s="10">
        <v>80</v>
      </c>
      <c r="J13" s="49">
        <v>27.3</v>
      </c>
      <c r="K13" s="49">
        <v>28.5</v>
      </c>
      <c r="L13" s="49">
        <v>29</v>
      </c>
      <c r="M13" s="49">
        <v>29.2</v>
      </c>
      <c r="N13" s="10">
        <v>96.7</v>
      </c>
    </row>
    <row r="14" spans="1:14" s="30" customFormat="1" ht="18.75" customHeight="1">
      <c r="A14" s="48">
        <v>7</v>
      </c>
      <c r="B14" s="110"/>
      <c r="C14" s="10" t="s">
        <v>888</v>
      </c>
      <c r="D14" s="10">
        <v>700</v>
      </c>
      <c r="E14" s="49"/>
      <c r="F14" s="10">
        <v>2.5</v>
      </c>
      <c r="G14" s="49">
        <v>30</v>
      </c>
      <c r="H14" s="10">
        <v>933</v>
      </c>
      <c r="I14" s="10">
        <v>70</v>
      </c>
      <c r="J14" s="49">
        <v>27.5</v>
      </c>
      <c r="K14" s="49">
        <v>28</v>
      </c>
      <c r="L14" s="49">
        <v>28.5</v>
      </c>
      <c r="M14" s="49"/>
      <c r="N14" s="10"/>
    </row>
    <row r="15" spans="1:14" s="30" customFormat="1" ht="18.75" customHeight="1">
      <c r="A15" s="48">
        <v>8</v>
      </c>
      <c r="B15" s="110" t="s">
        <v>889</v>
      </c>
      <c r="C15" s="10" t="s">
        <v>890</v>
      </c>
      <c r="D15" s="10">
        <v>2500</v>
      </c>
      <c r="E15" s="49">
        <v>26.5</v>
      </c>
      <c r="F15" s="10">
        <v>3</v>
      </c>
      <c r="G15" s="49">
        <v>30.3</v>
      </c>
      <c r="H15" s="10">
        <v>426</v>
      </c>
      <c r="I15" s="10">
        <v>166</v>
      </c>
      <c r="J15" s="49">
        <v>27.8</v>
      </c>
      <c r="K15" s="49">
        <v>28</v>
      </c>
      <c r="L15" s="49">
        <v>28.5</v>
      </c>
      <c r="M15" s="49">
        <v>29.2</v>
      </c>
      <c r="N15" s="10">
        <v>95.7</v>
      </c>
    </row>
    <row r="16" spans="1:14" s="30" customFormat="1" ht="18.75" customHeight="1">
      <c r="A16" s="48">
        <v>9</v>
      </c>
      <c r="B16" s="110"/>
      <c r="C16" s="10" t="s">
        <v>880</v>
      </c>
      <c r="D16" s="10">
        <v>1586</v>
      </c>
      <c r="E16" s="49"/>
      <c r="F16" s="10">
        <v>5.4</v>
      </c>
      <c r="G16" s="49">
        <v>33</v>
      </c>
      <c r="H16" s="10">
        <v>529</v>
      </c>
      <c r="I16" s="10">
        <v>159</v>
      </c>
      <c r="J16" s="49">
        <v>30.5</v>
      </c>
      <c r="K16" s="49">
        <v>31</v>
      </c>
      <c r="L16" s="49">
        <v>31.5</v>
      </c>
      <c r="M16" s="49"/>
      <c r="N16" s="10"/>
    </row>
    <row r="17" spans="1:14" s="30" customFormat="1" ht="18.75" customHeight="1">
      <c r="A17" s="48">
        <v>10</v>
      </c>
      <c r="B17" s="110" t="s">
        <v>891</v>
      </c>
      <c r="C17" s="10" t="s">
        <v>892</v>
      </c>
      <c r="D17" s="10">
        <v>8100</v>
      </c>
      <c r="E17" s="49">
        <v>25.2</v>
      </c>
      <c r="F17" s="10">
        <v>11</v>
      </c>
      <c r="G17" s="49">
        <v>28.5</v>
      </c>
      <c r="H17" s="10">
        <v>700</v>
      </c>
      <c r="I17" s="10">
        <v>162</v>
      </c>
      <c r="J17" s="49">
        <v>26.5</v>
      </c>
      <c r="K17" s="49">
        <v>26.5</v>
      </c>
      <c r="L17" s="49">
        <v>27</v>
      </c>
      <c r="M17" s="49">
        <v>27.6</v>
      </c>
      <c r="N17" s="10">
        <v>96.7</v>
      </c>
    </row>
    <row r="18" spans="1:14" s="30" customFormat="1" ht="18.75" customHeight="1">
      <c r="A18" s="48">
        <v>11</v>
      </c>
      <c r="B18" s="110"/>
      <c r="C18" s="10" t="s">
        <v>893</v>
      </c>
      <c r="D18" s="10">
        <v>1400</v>
      </c>
      <c r="E18" s="49">
        <v>26.2</v>
      </c>
      <c r="F18" s="10">
        <v>6.7</v>
      </c>
      <c r="G18" s="49">
        <v>29</v>
      </c>
      <c r="H18" s="10">
        <v>200</v>
      </c>
      <c r="I18" s="10">
        <v>70</v>
      </c>
      <c r="J18" s="49">
        <v>27.5</v>
      </c>
      <c r="K18" s="49">
        <v>27.5</v>
      </c>
      <c r="L18" s="49">
        <v>28.2</v>
      </c>
      <c r="M18" s="49">
        <v>28.6</v>
      </c>
      <c r="N18" s="10">
        <v>96.7</v>
      </c>
    </row>
    <row r="19" spans="1:14" s="30" customFormat="1" ht="18.75" customHeight="1">
      <c r="A19" s="48">
        <v>12</v>
      </c>
      <c r="B19" s="10" t="s">
        <v>341</v>
      </c>
      <c r="C19" s="10" t="s">
        <v>341</v>
      </c>
      <c r="D19" s="10">
        <v>4300</v>
      </c>
      <c r="E19" s="49">
        <v>25.3</v>
      </c>
      <c r="F19" s="10">
        <v>6.6</v>
      </c>
      <c r="G19" s="49">
        <v>28</v>
      </c>
      <c r="H19" s="10">
        <v>480</v>
      </c>
      <c r="I19" s="10">
        <v>80</v>
      </c>
      <c r="J19" s="49">
        <v>26.8</v>
      </c>
      <c r="K19" s="49">
        <v>27</v>
      </c>
      <c r="L19" s="49">
        <v>27.3</v>
      </c>
      <c r="M19" s="49">
        <v>27.6</v>
      </c>
      <c r="N19" s="10">
        <v>95.7</v>
      </c>
    </row>
    <row r="20" spans="1:14" s="30" customFormat="1" ht="18.75" customHeight="1">
      <c r="A20" s="48">
        <v>13</v>
      </c>
      <c r="B20" s="10" t="s">
        <v>894</v>
      </c>
      <c r="C20" s="10" t="s">
        <v>894</v>
      </c>
      <c r="D20" s="10">
        <v>4600</v>
      </c>
      <c r="E20" s="49">
        <v>26</v>
      </c>
      <c r="F20" s="10">
        <v>4.6</v>
      </c>
      <c r="G20" s="49">
        <v>32</v>
      </c>
      <c r="H20" s="10">
        <v>710</v>
      </c>
      <c r="I20" s="10">
        <v>630</v>
      </c>
      <c r="J20" s="49">
        <v>28.5</v>
      </c>
      <c r="K20" s="49">
        <v>29</v>
      </c>
      <c r="L20" s="49">
        <v>31</v>
      </c>
      <c r="M20" s="49">
        <v>31.5</v>
      </c>
      <c r="N20" s="10">
        <v>83.6</v>
      </c>
    </row>
    <row r="21" spans="1:14" s="30" customFormat="1" ht="18.75" customHeight="1">
      <c r="A21" s="48">
        <v>14</v>
      </c>
      <c r="B21" s="10" t="s">
        <v>791</v>
      </c>
      <c r="C21" s="10" t="s">
        <v>791</v>
      </c>
      <c r="D21" s="10">
        <v>6500</v>
      </c>
      <c r="E21" s="49">
        <v>26</v>
      </c>
      <c r="F21" s="10">
        <v>1.7</v>
      </c>
      <c r="G21" s="49">
        <v>36</v>
      </c>
      <c r="H21" s="10">
        <v>1334</v>
      </c>
      <c r="I21" s="10">
        <v>500</v>
      </c>
      <c r="J21" s="49">
        <v>28</v>
      </c>
      <c r="K21" s="49">
        <v>29</v>
      </c>
      <c r="L21" s="49">
        <v>33</v>
      </c>
      <c r="M21" s="49">
        <v>35.8</v>
      </c>
      <c r="N21" s="10">
        <v>98.7</v>
      </c>
    </row>
    <row r="22" spans="1:14" s="30" customFormat="1" ht="18.75" customHeight="1">
      <c r="A22" s="48">
        <v>15</v>
      </c>
      <c r="B22" s="10" t="s">
        <v>153</v>
      </c>
      <c r="C22" s="10" t="s">
        <v>895</v>
      </c>
      <c r="D22" s="10">
        <v>3200</v>
      </c>
      <c r="E22" s="49"/>
      <c r="F22" s="10">
        <v>1.5</v>
      </c>
      <c r="G22" s="49">
        <v>32.5</v>
      </c>
      <c r="H22" s="10">
        <v>854</v>
      </c>
      <c r="I22" s="10">
        <v>740</v>
      </c>
      <c r="J22" s="49">
        <v>31.5</v>
      </c>
      <c r="K22" s="49">
        <v>32</v>
      </c>
      <c r="L22" s="49">
        <v>32.2</v>
      </c>
      <c r="M22" s="49"/>
      <c r="N22" s="10"/>
    </row>
    <row r="23" spans="1:14" s="30" customFormat="1" ht="18.75" customHeight="1">
      <c r="A23" s="48">
        <v>16</v>
      </c>
      <c r="B23" s="10" t="s">
        <v>347</v>
      </c>
      <c r="C23" s="10" t="s">
        <v>347</v>
      </c>
      <c r="D23" s="10">
        <v>4800</v>
      </c>
      <c r="E23" s="49">
        <v>26</v>
      </c>
      <c r="F23" s="10">
        <v>7.6</v>
      </c>
      <c r="G23" s="49">
        <v>33</v>
      </c>
      <c r="H23" s="10">
        <v>1200</v>
      </c>
      <c r="I23" s="10">
        <v>500</v>
      </c>
      <c r="J23" s="49">
        <v>30</v>
      </c>
      <c r="K23" s="49">
        <v>31.5</v>
      </c>
      <c r="L23" s="49">
        <v>32.5</v>
      </c>
      <c r="M23" s="49">
        <v>33.14</v>
      </c>
      <c r="N23" s="10">
        <v>98.7</v>
      </c>
    </row>
    <row r="24" spans="1:14" s="30" customFormat="1" ht="18.75" customHeight="1">
      <c r="A24" s="48">
        <v>17</v>
      </c>
      <c r="B24" s="10" t="s">
        <v>896</v>
      </c>
      <c r="C24" s="10" t="s">
        <v>897</v>
      </c>
      <c r="D24" s="10">
        <v>3200</v>
      </c>
      <c r="E24" s="49">
        <v>18</v>
      </c>
      <c r="F24" s="10">
        <v>14</v>
      </c>
      <c r="G24" s="49">
        <v>34.5</v>
      </c>
      <c r="H24" s="10">
        <v>1450</v>
      </c>
      <c r="I24" s="10">
        <v>450</v>
      </c>
      <c r="J24" s="49">
        <v>28</v>
      </c>
      <c r="K24" s="49">
        <v>30</v>
      </c>
      <c r="L24" s="49">
        <v>32</v>
      </c>
      <c r="M24" s="49">
        <v>33.8</v>
      </c>
      <c r="N24" s="10">
        <v>98.8</v>
      </c>
    </row>
    <row r="25" spans="1:14" ht="24" customHeight="1">
      <c r="A25" s="112" t="s">
        <v>898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ht="19.5" customHeight="1"/>
    <row r="27" ht="19.5" customHeight="1"/>
  </sheetData>
  <sheetProtection/>
  <mergeCells count="17">
    <mergeCell ref="D4:D6"/>
    <mergeCell ref="E4:E6"/>
    <mergeCell ref="A2:N3"/>
    <mergeCell ref="M4:N5"/>
    <mergeCell ref="F4:G5"/>
    <mergeCell ref="H4:I5"/>
    <mergeCell ref="J4:L5"/>
    <mergeCell ref="A1:B1"/>
    <mergeCell ref="A7:B7"/>
    <mergeCell ref="A25:N25"/>
    <mergeCell ref="A4:A6"/>
    <mergeCell ref="B4:B6"/>
    <mergeCell ref="B9:B12"/>
    <mergeCell ref="B13:B14"/>
    <mergeCell ref="B15:B16"/>
    <mergeCell ref="B17:B18"/>
    <mergeCell ref="C4:C6"/>
  </mergeCells>
  <printOptions horizontalCentered="1"/>
  <pageMargins left="0.7480314960629921" right="0.7480314960629921" top="0.9842519685039371" bottom="0.7086614173228347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workbookViewId="0" topLeftCell="A10">
      <selection activeCell="C23" sqref="C23"/>
    </sheetView>
  </sheetViews>
  <sheetFormatPr defaultColWidth="9.00390625" defaultRowHeight="14.25"/>
  <cols>
    <col min="1" max="1" width="7.50390625" style="0" customWidth="1"/>
    <col min="2" max="2" width="14.125" style="0" customWidth="1"/>
    <col min="3" max="4" width="13.125" style="0" customWidth="1"/>
    <col min="5" max="5" width="13.125" style="31" customWidth="1"/>
    <col min="6" max="6" width="12.50390625" style="0" customWidth="1"/>
    <col min="7" max="7" width="7.625" style="31" customWidth="1"/>
    <col min="10" max="10" width="8.25390625" style="31" customWidth="1"/>
    <col min="11" max="11" width="7.25390625" style="31" customWidth="1"/>
    <col min="12" max="12" width="8.00390625" style="31" customWidth="1"/>
    <col min="13" max="13" width="9.00390625" style="31" customWidth="1"/>
    <col min="14" max="14" width="7.75390625" style="0" customWidth="1"/>
  </cols>
  <sheetData>
    <row r="1" spans="1:2" ht="14.25">
      <c r="A1" s="114" t="s">
        <v>899</v>
      </c>
      <c r="B1" s="114"/>
    </row>
    <row r="2" spans="1:14" ht="39" customHeight="1">
      <c r="A2" s="125" t="s">
        <v>900</v>
      </c>
      <c r="B2" s="125"/>
      <c r="C2" s="125"/>
      <c r="D2" s="125"/>
      <c r="E2" s="125"/>
      <c r="F2" s="125"/>
      <c r="G2" s="44"/>
      <c r="H2" s="44"/>
      <c r="I2" s="44"/>
      <c r="J2" s="44"/>
      <c r="K2" s="44"/>
      <c r="L2" s="44"/>
      <c r="M2" s="44"/>
      <c r="N2" s="44"/>
    </row>
    <row r="3" spans="1:14" ht="39" customHeight="1">
      <c r="A3" s="45" t="s">
        <v>2</v>
      </c>
      <c r="B3" s="45" t="s">
        <v>3</v>
      </c>
      <c r="C3" s="45" t="s">
        <v>901</v>
      </c>
      <c r="D3" s="45" t="s">
        <v>902</v>
      </c>
      <c r="E3" s="45" t="s">
        <v>903</v>
      </c>
      <c r="F3" s="45" t="s">
        <v>904</v>
      </c>
      <c r="G3" s="44"/>
      <c r="H3" s="44"/>
      <c r="I3" s="44"/>
      <c r="J3" s="44"/>
      <c r="K3" s="44"/>
      <c r="L3" s="44"/>
      <c r="M3" s="44"/>
      <c r="N3" s="44"/>
    </row>
    <row r="4" spans="1:14" ht="33" customHeight="1">
      <c r="A4" s="126" t="s">
        <v>18</v>
      </c>
      <c r="B4" s="127"/>
      <c r="C4" s="46">
        <f>SUM(C5:C20)</f>
        <v>72.50000000000001</v>
      </c>
      <c r="D4" s="46">
        <f>SUM(D5:D20)</f>
        <v>11</v>
      </c>
      <c r="E4" s="46">
        <f>SUM(E5:E20)</f>
        <v>9.909999999999998</v>
      </c>
      <c r="F4" s="46">
        <f>SUM(F5:F20)</f>
        <v>2.9000000000000004</v>
      </c>
      <c r="G4" s="47"/>
      <c r="H4" s="47"/>
      <c r="I4" s="47"/>
      <c r="J4" s="47"/>
      <c r="K4" s="47"/>
      <c r="L4" s="47"/>
      <c r="M4" s="47"/>
      <c r="N4" s="47"/>
    </row>
    <row r="5" spans="1:14" ht="33" customHeight="1">
      <c r="A5" s="48">
        <v>1</v>
      </c>
      <c r="B5" s="10" t="s">
        <v>23</v>
      </c>
      <c r="C5" s="49">
        <v>8.36</v>
      </c>
      <c r="D5" s="49">
        <v>0.89</v>
      </c>
      <c r="E5" s="49">
        <v>1.16</v>
      </c>
      <c r="F5" s="49">
        <v>0.34</v>
      </c>
      <c r="G5" s="47"/>
      <c r="H5" s="47"/>
      <c r="I5" s="47"/>
      <c r="J5" s="47"/>
      <c r="K5" s="47"/>
      <c r="L5" s="47"/>
      <c r="M5" s="47"/>
      <c r="N5" s="47"/>
    </row>
    <row r="6" spans="1:14" ht="33" customHeight="1">
      <c r="A6" s="48">
        <v>2</v>
      </c>
      <c r="B6" s="10" t="s">
        <v>43</v>
      </c>
      <c r="C6" s="49">
        <v>6.86</v>
      </c>
      <c r="D6" s="49">
        <v>0.66</v>
      </c>
      <c r="E6" s="49">
        <v>0.89</v>
      </c>
      <c r="F6" s="49">
        <v>0.26</v>
      </c>
      <c r="G6" s="50"/>
      <c r="H6" s="51"/>
      <c r="I6" s="51"/>
      <c r="J6" s="50"/>
      <c r="K6" s="50"/>
      <c r="L6" s="50"/>
      <c r="M6" s="50"/>
      <c r="N6" s="51"/>
    </row>
    <row r="7" spans="1:14" s="30" customFormat="1" ht="33" customHeight="1">
      <c r="A7" s="48">
        <v>3</v>
      </c>
      <c r="B7" s="52" t="s">
        <v>56</v>
      </c>
      <c r="C7" s="49">
        <v>11.3</v>
      </c>
      <c r="D7" s="49">
        <v>0.89</v>
      </c>
      <c r="E7" s="49">
        <v>1.27</v>
      </c>
      <c r="F7" s="49">
        <v>0.37</v>
      </c>
      <c r="G7" s="53"/>
      <c r="H7" s="53"/>
      <c r="I7" s="53"/>
      <c r="J7" s="53"/>
      <c r="K7" s="53"/>
      <c r="L7" s="53"/>
      <c r="M7" s="53"/>
      <c r="N7" s="53"/>
    </row>
    <row r="8" spans="1:14" s="30" customFormat="1" ht="33" customHeight="1">
      <c r="A8" s="48">
        <v>4</v>
      </c>
      <c r="B8" s="10" t="s">
        <v>74</v>
      </c>
      <c r="C8" s="49">
        <v>5.78</v>
      </c>
      <c r="D8" s="49">
        <v>0.55</v>
      </c>
      <c r="E8" s="49">
        <v>0.71</v>
      </c>
      <c r="F8" s="49">
        <v>0.21</v>
      </c>
      <c r="G8" s="50"/>
      <c r="H8" s="51"/>
      <c r="I8" s="51"/>
      <c r="J8" s="50"/>
      <c r="K8" s="50"/>
      <c r="L8" s="50"/>
      <c r="M8" s="50"/>
      <c r="N8" s="51"/>
    </row>
    <row r="9" spans="1:14" s="30" customFormat="1" ht="33" customHeight="1">
      <c r="A9" s="48">
        <v>5</v>
      </c>
      <c r="B9" s="10" t="s">
        <v>86</v>
      </c>
      <c r="C9" s="49">
        <v>2.88</v>
      </c>
      <c r="D9" s="49">
        <v>0.23</v>
      </c>
      <c r="E9" s="49">
        <v>0.33</v>
      </c>
      <c r="F9" s="49">
        <v>0.09</v>
      </c>
      <c r="G9" s="50"/>
      <c r="H9" s="51"/>
      <c r="I9" s="51"/>
      <c r="J9" s="50"/>
      <c r="K9" s="50"/>
      <c r="L9" s="50"/>
      <c r="M9" s="50"/>
      <c r="N9" s="51"/>
    </row>
    <row r="10" spans="1:14" s="30" customFormat="1" ht="33" customHeight="1">
      <c r="A10" s="48">
        <v>6</v>
      </c>
      <c r="B10" s="10" t="s">
        <v>102</v>
      </c>
      <c r="C10" s="49">
        <v>8.52</v>
      </c>
      <c r="D10" s="49">
        <v>0.92</v>
      </c>
      <c r="E10" s="49">
        <v>1.17</v>
      </c>
      <c r="F10" s="49">
        <v>0.35</v>
      </c>
      <c r="G10" s="50"/>
      <c r="H10" s="51"/>
      <c r="I10" s="51"/>
      <c r="J10" s="50"/>
      <c r="K10" s="50"/>
      <c r="L10" s="50"/>
      <c r="M10" s="50"/>
      <c r="N10" s="51"/>
    </row>
    <row r="11" spans="1:14" s="30" customFormat="1" ht="33" customHeight="1">
      <c r="A11" s="48">
        <v>7</v>
      </c>
      <c r="B11" s="10" t="s">
        <v>181</v>
      </c>
      <c r="C11" s="49">
        <v>2.65</v>
      </c>
      <c r="D11" s="49">
        <v>0.88</v>
      </c>
      <c r="E11" s="49">
        <v>0.48</v>
      </c>
      <c r="F11" s="49">
        <v>0.14</v>
      </c>
      <c r="G11" s="50"/>
      <c r="H11" s="51"/>
      <c r="I11" s="51"/>
      <c r="J11" s="50"/>
      <c r="K11" s="50"/>
      <c r="L11" s="50"/>
      <c r="M11" s="50"/>
      <c r="N11" s="51"/>
    </row>
    <row r="12" spans="1:14" s="30" customFormat="1" ht="33" customHeight="1">
      <c r="A12" s="48">
        <v>8</v>
      </c>
      <c r="B12" s="10" t="s">
        <v>137</v>
      </c>
      <c r="C12" s="49">
        <v>3.28</v>
      </c>
      <c r="D12" s="49">
        <v>0.74</v>
      </c>
      <c r="E12" s="49">
        <v>0.51</v>
      </c>
      <c r="F12" s="49">
        <v>0.15</v>
      </c>
      <c r="G12" s="50"/>
      <c r="H12" s="51"/>
      <c r="I12" s="51"/>
      <c r="J12" s="50"/>
      <c r="K12" s="50"/>
      <c r="L12" s="50"/>
      <c r="M12" s="50"/>
      <c r="N12" s="51"/>
    </row>
    <row r="13" spans="1:14" s="30" customFormat="1" ht="33" customHeight="1">
      <c r="A13" s="48">
        <v>9</v>
      </c>
      <c r="B13" s="10" t="s">
        <v>153</v>
      </c>
      <c r="C13" s="49">
        <v>3.91</v>
      </c>
      <c r="D13" s="49">
        <v>0.38</v>
      </c>
      <c r="E13" s="49">
        <v>0.52</v>
      </c>
      <c r="F13" s="49">
        <v>0.14</v>
      </c>
      <c r="G13" s="50"/>
      <c r="H13" s="51"/>
      <c r="I13" s="51"/>
      <c r="J13" s="50"/>
      <c r="K13" s="50"/>
      <c r="L13" s="50"/>
      <c r="M13" s="50"/>
      <c r="N13" s="51"/>
    </row>
    <row r="14" spans="1:14" s="30" customFormat="1" ht="33" customHeight="1">
      <c r="A14" s="48">
        <v>10</v>
      </c>
      <c r="B14" s="10" t="s">
        <v>128</v>
      </c>
      <c r="C14" s="49">
        <v>6.23</v>
      </c>
      <c r="D14" s="49">
        <v>1.01</v>
      </c>
      <c r="E14" s="49">
        <v>0.83</v>
      </c>
      <c r="F14" s="49">
        <v>0.26</v>
      </c>
      <c r="G14" s="50"/>
      <c r="H14" s="51"/>
      <c r="I14" s="51"/>
      <c r="J14" s="50"/>
      <c r="K14" s="50"/>
      <c r="L14" s="50"/>
      <c r="M14" s="50"/>
      <c r="N14" s="51"/>
    </row>
    <row r="15" spans="1:14" s="30" customFormat="1" ht="33" customHeight="1">
      <c r="A15" s="48">
        <v>11</v>
      </c>
      <c r="B15" s="10" t="s">
        <v>110</v>
      </c>
      <c r="C15" s="49">
        <v>2.31</v>
      </c>
      <c r="D15" s="49">
        <v>0.28</v>
      </c>
      <c r="E15" s="49">
        <v>0.27</v>
      </c>
      <c r="F15" s="49">
        <v>0.08</v>
      </c>
      <c r="G15" s="50"/>
      <c r="H15" s="51"/>
      <c r="I15" s="51"/>
      <c r="J15" s="50"/>
      <c r="K15" s="50"/>
      <c r="L15" s="50"/>
      <c r="M15" s="50"/>
      <c r="N15" s="51"/>
    </row>
    <row r="16" spans="1:14" s="30" customFormat="1" ht="33" customHeight="1">
      <c r="A16" s="48">
        <v>12</v>
      </c>
      <c r="B16" s="10" t="s">
        <v>171</v>
      </c>
      <c r="C16" s="49">
        <v>5.2</v>
      </c>
      <c r="D16" s="49">
        <v>1.29</v>
      </c>
      <c r="E16" s="49">
        <v>0.77</v>
      </c>
      <c r="F16" s="49">
        <v>0.23</v>
      </c>
      <c r="G16" s="50"/>
      <c r="H16" s="51"/>
      <c r="I16" s="51"/>
      <c r="J16" s="50"/>
      <c r="K16" s="50"/>
      <c r="L16" s="50"/>
      <c r="M16" s="50"/>
      <c r="N16" s="51"/>
    </row>
    <row r="17" spans="1:14" s="30" customFormat="1" ht="33" customHeight="1">
      <c r="A17" s="48">
        <v>13</v>
      </c>
      <c r="B17" s="10" t="s">
        <v>192</v>
      </c>
      <c r="C17" s="49">
        <v>1.73</v>
      </c>
      <c r="D17" s="49">
        <v>0.2</v>
      </c>
      <c r="E17" s="49">
        <v>0.25</v>
      </c>
      <c r="F17" s="49">
        <v>0.07</v>
      </c>
      <c r="G17" s="50"/>
      <c r="H17" s="51"/>
      <c r="I17" s="51"/>
      <c r="J17" s="50"/>
      <c r="K17" s="50"/>
      <c r="L17" s="50"/>
      <c r="M17" s="50"/>
      <c r="N17" s="51"/>
    </row>
    <row r="18" spans="1:14" s="30" customFormat="1" ht="33" customHeight="1">
      <c r="A18" s="48">
        <v>14</v>
      </c>
      <c r="B18" s="10" t="s">
        <v>905</v>
      </c>
      <c r="C18" s="49">
        <v>0.44</v>
      </c>
      <c r="D18" s="49">
        <v>0.24</v>
      </c>
      <c r="E18" s="49">
        <v>0.07</v>
      </c>
      <c r="F18" s="49">
        <v>0.02</v>
      </c>
      <c r="G18" s="50"/>
      <c r="H18" s="51"/>
      <c r="I18" s="51"/>
      <c r="J18" s="50"/>
      <c r="K18" s="50"/>
      <c r="L18" s="50"/>
      <c r="M18" s="50"/>
      <c r="N18" s="51"/>
    </row>
    <row r="19" spans="1:14" s="30" customFormat="1" ht="33" customHeight="1">
      <c r="A19" s="48">
        <v>15</v>
      </c>
      <c r="B19" s="10" t="s">
        <v>781</v>
      </c>
      <c r="C19" s="49">
        <v>2.53</v>
      </c>
      <c r="D19" s="49">
        <v>1.52</v>
      </c>
      <c r="E19" s="49">
        <v>0.56</v>
      </c>
      <c r="F19" s="49">
        <v>0.16</v>
      </c>
      <c r="G19" s="50"/>
      <c r="H19" s="51"/>
      <c r="I19" s="51"/>
      <c r="J19" s="50"/>
      <c r="K19" s="50"/>
      <c r="L19" s="50"/>
      <c r="M19" s="50"/>
      <c r="N19" s="51"/>
    </row>
    <row r="20" spans="1:14" s="30" customFormat="1" ht="33" customHeight="1">
      <c r="A20" s="48">
        <v>16</v>
      </c>
      <c r="B20" s="10" t="s">
        <v>823</v>
      </c>
      <c r="C20" s="49">
        <v>0.52</v>
      </c>
      <c r="D20" s="49">
        <v>0.32</v>
      </c>
      <c r="E20" s="49">
        <v>0.12</v>
      </c>
      <c r="F20" s="49">
        <v>0.03</v>
      </c>
      <c r="G20" s="50"/>
      <c r="H20" s="51"/>
      <c r="I20" s="51"/>
      <c r="J20" s="50"/>
      <c r="K20" s="50"/>
      <c r="L20" s="50"/>
      <c r="M20" s="50"/>
      <c r="N20" s="51"/>
    </row>
    <row r="21" spans="1:14" s="30" customFormat="1" ht="18.75" customHeight="1">
      <c r="A21" s="54"/>
      <c r="B21" s="51"/>
      <c r="C21" s="51"/>
      <c r="D21" s="51"/>
      <c r="E21" s="50"/>
      <c r="F21" s="51"/>
      <c r="G21" s="50"/>
      <c r="H21" s="51"/>
      <c r="I21" s="51"/>
      <c r="J21" s="50"/>
      <c r="K21" s="50"/>
      <c r="L21" s="50"/>
      <c r="M21" s="50"/>
      <c r="N21" s="51"/>
    </row>
    <row r="22" spans="1:14" s="30" customFormat="1" ht="18.75" customHeight="1">
      <c r="A22" s="128" t="s">
        <v>906</v>
      </c>
      <c r="B22" s="128"/>
      <c r="C22" s="128"/>
      <c r="D22" s="128"/>
      <c r="E22" s="128"/>
      <c r="F22" s="128"/>
      <c r="G22" s="50"/>
      <c r="H22" s="51"/>
      <c r="I22" s="51"/>
      <c r="J22" s="50"/>
      <c r="K22" s="50"/>
      <c r="L22" s="50"/>
      <c r="M22" s="50"/>
      <c r="N22" s="51"/>
    </row>
    <row r="23" spans="1:14" s="30" customFormat="1" ht="18.75" customHeight="1">
      <c r="A23" s="54"/>
      <c r="B23" s="51"/>
      <c r="C23" s="51"/>
      <c r="D23" s="51"/>
      <c r="E23" s="50"/>
      <c r="F23" s="51"/>
      <c r="G23" s="50"/>
      <c r="H23" s="51"/>
      <c r="I23" s="51"/>
      <c r="J23" s="50"/>
      <c r="K23" s="50"/>
      <c r="L23" s="50"/>
      <c r="M23" s="50"/>
      <c r="N23" s="51"/>
    </row>
    <row r="24" spans="1:14" s="30" customFormat="1" ht="18.75" customHeight="1">
      <c r="A24" s="54"/>
      <c r="B24" s="51"/>
      <c r="C24" s="51"/>
      <c r="D24" s="51"/>
      <c r="E24" s="50"/>
      <c r="F24" s="51"/>
      <c r="G24" s="50"/>
      <c r="H24" s="51"/>
      <c r="I24" s="51"/>
      <c r="J24" s="50"/>
      <c r="K24" s="50"/>
      <c r="L24" s="50"/>
      <c r="M24" s="50"/>
      <c r="N24" s="51"/>
    </row>
    <row r="25" spans="1:14" ht="24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ht="19.5" customHeight="1"/>
    <row r="27" ht="19.5" customHeight="1"/>
  </sheetData>
  <sheetProtection/>
  <mergeCells count="4">
    <mergeCell ref="A1:B1"/>
    <mergeCell ref="A2:F2"/>
    <mergeCell ref="A4:B4"/>
    <mergeCell ref="A22:F22"/>
  </mergeCells>
  <printOptions horizontalCentered="1"/>
  <pageMargins left="0.9840277777777777" right="0.9840277777777777" top="0.9842519685039371" bottom="0.7086614173228347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5.00390625" style="29" customWidth="1"/>
    <col min="2" max="2" width="10.625" style="0" customWidth="1"/>
    <col min="3" max="3" width="10.50390625" style="0" customWidth="1"/>
    <col min="4" max="4" width="9.125" style="33" customWidth="1"/>
    <col min="5" max="5" width="10.25390625" style="0" customWidth="1"/>
    <col min="6" max="6" width="9.125" style="0" customWidth="1"/>
    <col min="7" max="7" width="9.75390625" style="31" customWidth="1"/>
    <col min="8" max="8" width="10.875" style="0" customWidth="1"/>
    <col min="9" max="9" width="8.625" style="0" customWidth="1"/>
    <col min="10" max="10" width="9.00390625" style="31" customWidth="1"/>
    <col min="11" max="11" width="8.75390625" style="31" customWidth="1"/>
    <col min="12" max="12" width="9.00390625" style="31" customWidth="1"/>
  </cols>
  <sheetData>
    <row r="1" spans="1:2" ht="14.25">
      <c r="A1" s="114" t="s">
        <v>907</v>
      </c>
      <c r="B1" s="114"/>
    </row>
    <row r="2" spans="1:13" ht="30" customHeight="1">
      <c r="A2" s="115" t="s">
        <v>908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2.5" customHeight="1">
      <c r="A3" s="104" t="s">
        <v>2</v>
      </c>
      <c r="B3" s="129" t="s">
        <v>909</v>
      </c>
      <c r="C3" s="129" t="s">
        <v>910</v>
      </c>
      <c r="D3" s="131" t="s">
        <v>911</v>
      </c>
      <c r="E3" s="129" t="s">
        <v>912</v>
      </c>
      <c r="F3" s="129" t="s">
        <v>913</v>
      </c>
      <c r="G3" s="129" t="s">
        <v>914</v>
      </c>
      <c r="H3" s="129"/>
      <c r="I3" s="129" t="s">
        <v>915</v>
      </c>
      <c r="J3" s="129"/>
      <c r="K3" s="129"/>
      <c r="L3" s="132" t="s">
        <v>916</v>
      </c>
      <c r="M3" s="132" t="s">
        <v>917</v>
      </c>
    </row>
    <row r="4" spans="1:13" ht="22.5" customHeight="1">
      <c r="A4" s="104"/>
      <c r="B4" s="129"/>
      <c r="C4" s="129"/>
      <c r="D4" s="131"/>
      <c r="E4" s="129"/>
      <c r="F4" s="129"/>
      <c r="G4" s="35" t="s">
        <v>918</v>
      </c>
      <c r="H4" s="5" t="s">
        <v>919</v>
      </c>
      <c r="I4" s="5" t="s">
        <v>913</v>
      </c>
      <c r="J4" s="35" t="s">
        <v>920</v>
      </c>
      <c r="K4" s="41" t="s">
        <v>921</v>
      </c>
      <c r="L4" s="133"/>
      <c r="M4" s="133"/>
    </row>
    <row r="5" spans="1:13" ht="24.75" customHeight="1">
      <c r="A5" s="130" t="s">
        <v>922</v>
      </c>
      <c r="B5" s="130"/>
      <c r="C5" s="5"/>
      <c r="D5" s="36">
        <f>SUM(D6:D18)</f>
        <v>888.3500000000001</v>
      </c>
      <c r="E5" s="36">
        <f>SUM(E6:E18)</f>
        <v>259052</v>
      </c>
      <c r="F5" s="5"/>
      <c r="G5" s="35"/>
      <c r="H5" s="5"/>
      <c r="I5" s="5"/>
      <c r="J5" s="35"/>
      <c r="K5" s="41"/>
      <c r="L5" s="42"/>
      <c r="M5" s="41"/>
    </row>
    <row r="6" spans="1:13" ht="24.75" customHeight="1">
      <c r="A6" s="4">
        <v>1</v>
      </c>
      <c r="B6" s="129" t="s">
        <v>879</v>
      </c>
      <c r="C6" s="129" t="s">
        <v>923</v>
      </c>
      <c r="D6" s="131">
        <v>150.09</v>
      </c>
      <c r="E6" s="129">
        <v>33191</v>
      </c>
      <c r="F6" s="5" t="s">
        <v>924</v>
      </c>
      <c r="G6" s="35">
        <v>38.38</v>
      </c>
      <c r="H6" s="5" t="s">
        <v>925</v>
      </c>
      <c r="I6" s="5" t="s">
        <v>924</v>
      </c>
      <c r="J6" s="35">
        <v>35</v>
      </c>
      <c r="K6" s="35">
        <v>36.5</v>
      </c>
      <c r="L6" s="43">
        <v>34</v>
      </c>
      <c r="M6" s="43">
        <v>39</v>
      </c>
    </row>
    <row r="7" spans="1:13" ht="24.75" customHeight="1">
      <c r="A7" s="4">
        <v>2</v>
      </c>
      <c r="B7" s="129"/>
      <c r="C7" s="129"/>
      <c r="D7" s="131"/>
      <c r="E7" s="129"/>
      <c r="F7" s="5" t="s">
        <v>926</v>
      </c>
      <c r="G7" s="35">
        <v>37.36</v>
      </c>
      <c r="H7" s="5" t="s">
        <v>925</v>
      </c>
      <c r="I7" s="5" t="s">
        <v>926</v>
      </c>
      <c r="J7" s="35">
        <v>34</v>
      </c>
      <c r="K7" s="35">
        <v>36</v>
      </c>
      <c r="L7" s="43">
        <v>33</v>
      </c>
      <c r="M7" s="43">
        <v>38</v>
      </c>
    </row>
    <row r="8" spans="1:13" ht="24.75" customHeight="1">
      <c r="A8" s="4">
        <v>3</v>
      </c>
      <c r="B8" s="5" t="s">
        <v>881</v>
      </c>
      <c r="C8" s="5" t="s">
        <v>923</v>
      </c>
      <c r="D8" s="34">
        <v>183.24</v>
      </c>
      <c r="E8" s="5">
        <v>50654</v>
      </c>
      <c r="F8" s="5" t="s">
        <v>251</v>
      </c>
      <c r="G8" s="35">
        <v>37</v>
      </c>
      <c r="H8" s="5" t="s">
        <v>925</v>
      </c>
      <c r="I8" s="5" t="s">
        <v>251</v>
      </c>
      <c r="J8" s="35">
        <v>34</v>
      </c>
      <c r="K8" s="35">
        <v>36</v>
      </c>
      <c r="L8" s="43">
        <v>33</v>
      </c>
      <c r="M8" s="43">
        <v>38</v>
      </c>
    </row>
    <row r="9" spans="1:13" ht="24.75" customHeight="1">
      <c r="A9" s="4">
        <v>4</v>
      </c>
      <c r="B9" s="5" t="s">
        <v>886</v>
      </c>
      <c r="C9" s="5" t="s">
        <v>923</v>
      </c>
      <c r="D9" s="34">
        <v>103.18</v>
      </c>
      <c r="E9" s="5">
        <v>33350</v>
      </c>
      <c r="F9" s="5" t="s">
        <v>927</v>
      </c>
      <c r="G9" s="35">
        <v>37.46</v>
      </c>
      <c r="H9" s="5" t="s">
        <v>925</v>
      </c>
      <c r="I9" s="5" t="s">
        <v>927</v>
      </c>
      <c r="J9" s="35">
        <v>34</v>
      </c>
      <c r="K9" s="35">
        <v>36</v>
      </c>
      <c r="L9" s="43">
        <v>33</v>
      </c>
      <c r="M9" s="43">
        <v>38.5</v>
      </c>
    </row>
    <row r="10" spans="1:13" ht="24.75" customHeight="1">
      <c r="A10" s="4">
        <v>5</v>
      </c>
      <c r="B10" s="5" t="s">
        <v>889</v>
      </c>
      <c r="C10" s="5" t="s">
        <v>928</v>
      </c>
      <c r="D10" s="34">
        <v>77.53</v>
      </c>
      <c r="E10" s="5">
        <v>23655</v>
      </c>
      <c r="F10" s="5" t="s">
        <v>929</v>
      </c>
      <c r="G10" s="35">
        <v>37.49</v>
      </c>
      <c r="H10" s="5" t="s">
        <v>930</v>
      </c>
      <c r="I10" s="5" t="s">
        <v>929</v>
      </c>
      <c r="J10" s="35">
        <v>34.5</v>
      </c>
      <c r="K10" s="35">
        <v>36</v>
      </c>
      <c r="L10" s="43">
        <v>33</v>
      </c>
      <c r="M10" s="43">
        <v>38.5</v>
      </c>
    </row>
    <row r="11" spans="1:13" ht="24.75" customHeight="1">
      <c r="A11" s="4">
        <v>6</v>
      </c>
      <c r="B11" s="5" t="s">
        <v>931</v>
      </c>
      <c r="C11" s="5" t="s">
        <v>928</v>
      </c>
      <c r="D11" s="34">
        <v>37.23</v>
      </c>
      <c r="E11" s="5">
        <v>9430</v>
      </c>
      <c r="F11" s="5" t="s">
        <v>932</v>
      </c>
      <c r="G11" s="35">
        <v>38.07</v>
      </c>
      <c r="H11" s="5" t="s">
        <v>930</v>
      </c>
      <c r="I11" s="5" t="s">
        <v>932</v>
      </c>
      <c r="J11" s="35">
        <v>34.5</v>
      </c>
      <c r="K11" s="35">
        <v>36</v>
      </c>
      <c r="L11" s="43">
        <v>33</v>
      </c>
      <c r="M11" s="43">
        <v>37.8</v>
      </c>
    </row>
    <row r="12" spans="1:13" ht="24.75" customHeight="1">
      <c r="A12" s="4">
        <v>7</v>
      </c>
      <c r="B12" s="5" t="s">
        <v>891</v>
      </c>
      <c r="C12" s="5" t="s">
        <v>928</v>
      </c>
      <c r="D12" s="34">
        <v>140.49</v>
      </c>
      <c r="E12" s="5">
        <v>51757</v>
      </c>
      <c r="F12" s="5" t="s">
        <v>603</v>
      </c>
      <c r="G12" s="35">
        <v>37.01</v>
      </c>
      <c r="H12" s="5" t="s">
        <v>930</v>
      </c>
      <c r="I12" s="5" t="s">
        <v>603</v>
      </c>
      <c r="J12" s="35">
        <v>34</v>
      </c>
      <c r="K12" s="35">
        <v>35.5</v>
      </c>
      <c r="L12" s="43">
        <v>33</v>
      </c>
      <c r="M12" s="43">
        <v>37.2</v>
      </c>
    </row>
    <row r="13" spans="1:13" ht="24.75" customHeight="1">
      <c r="A13" s="4">
        <v>8</v>
      </c>
      <c r="B13" s="5" t="s">
        <v>933</v>
      </c>
      <c r="C13" s="5" t="s">
        <v>928</v>
      </c>
      <c r="D13" s="34">
        <v>60.92</v>
      </c>
      <c r="E13" s="5">
        <v>12375</v>
      </c>
      <c r="F13" s="5" t="s">
        <v>934</v>
      </c>
      <c r="G13" s="35">
        <v>36.7</v>
      </c>
      <c r="H13" s="5" t="s">
        <v>925</v>
      </c>
      <c r="I13" s="5" t="s">
        <v>934</v>
      </c>
      <c r="J13" s="35">
        <v>34</v>
      </c>
      <c r="K13" s="35">
        <v>35.5</v>
      </c>
      <c r="L13" s="43">
        <v>33</v>
      </c>
      <c r="M13" s="43">
        <v>38</v>
      </c>
    </row>
    <row r="14" spans="1:13" ht="24.75" customHeight="1">
      <c r="A14" s="4">
        <v>9</v>
      </c>
      <c r="B14" s="5" t="s">
        <v>791</v>
      </c>
      <c r="C14" s="5" t="s">
        <v>928</v>
      </c>
      <c r="D14" s="34"/>
      <c r="E14" s="5"/>
      <c r="F14" s="5" t="s">
        <v>935</v>
      </c>
      <c r="G14" s="35">
        <v>36.7</v>
      </c>
      <c r="H14" s="5" t="s">
        <v>925</v>
      </c>
      <c r="I14" s="5" t="s">
        <v>935</v>
      </c>
      <c r="J14" s="35">
        <v>34</v>
      </c>
      <c r="K14" s="35">
        <v>35.5</v>
      </c>
      <c r="L14" s="43">
        <v>33</v>
      </c>
      <c r="M14" s="43">
        <v>38.5</v>
      </c>
    </row>
    <row r="15" spans="1:13" ht="24.75" customHeight="1">
      <c r="A15" s="4">
        <v>10</v>
      </c>
      <c r="B15" s="5" t="s">
        <v>341</v>
      </c>
      <c r="C15" s="5" t="s">
        <v>928</v>
      </c>
      <c r="D15" s="34">
        <v>37.33</v>
      </c>
      <c r="E15" s="5">
        <v>10793</v>
      </c>
      <c r="F15" s="5" t="s">
        <v>936</v>
      </c>
      <c r="G15" s="35">
        <v>36.37</v>
      </c>
      <c r="H15" s="5" t="s">
        <v>925</v>
      </c>
      <c r="I15" s="5" t="s">
        <v>936</v>
      </c>
      <c r="J15" s="35">
        <v>34</v>
      </c>
      <c r="K15" s="35">
        <v>35.5</v>
      </c>
      <c r="L15" s="43">
        <v>33</v>
      </c>
      <c r="M15" s="43">
        <v>38</v>
      </c>
    </row>
    <row r="16" spans="1:13" ht="24.75" customHeight="1">
      <c r="A16" s="4">
        <v>11</v>
      </c>
      <c r="B16" s="5" t="s">
        <v>894</v>
      </c>
      <c r="C16" s="5" t="s">
        <v>928</v>
      </c>
      <c r="D16" s="34">
        <v>40.53</v>
      </c>
      <c r="E16" s="5">
        <v>5160</v>
      </c>
      <c r="F16" s="5" t="s">
        <v>935</v>
      </c>
      <c r="G16" s="35">
        <v>36.5</v>
      </c>
      <c r="H16" s="5" t="s">
        <v>925</v>
      </c>
      <c r="I16" s="5" t="s">
        <v>935</v>
      </c>
      <c r="J16" s="35">
        <v>34</v>
      </c>
      <c r="K16" s="35">
        <v>35.5</v>
      </c>
      <c r="L16" s="43">
        <v>33</v>
      </c>
      <c r="M16" s="43">
        <v>37.5</v>
      </c>
    </row>
    <row r="17" spans="1:13" ht="24.75" customHeight="1">
      <c r="A17" s="4">
        <v>12</v>
      </c>
      <c r="B17" s="5" t="s">
        <v>895</v>
      </c>
      <c r="C17" s="5" t="s">
        <v>928</v>
      </c>
      <c r="D17" s="34">
        <v>30.85</v>
      </c>
      <c r="E17" s="5">
        <v>17687</v>
      </c>
      <c r="F17" s="5" t="s">
        <v>937</v>
      </c>
      <c r="G17" s="35">
        <v>36.66</v>
      </c>
      <c r="H17" s="5" t="s">
        <v>925</v>
      </c>
      <c r="I17" s="5" t="s">
        <v>937</v>
      </c>
      <c r="J17" s="35">
        <v>34</v>
      </c>
      <c r="K17" s="35">
        <v>35.5</v>
      </c>
      <c r="L17" s="43">
        <v>33</v>
      </c>
      <c r="M17" s="43">
        <v>37.5</v>
      </c>
    </row>
    <row r="18" spans="1:13" ht="24.75" customHeight="1">
      <c r="A18" s="4">
        <v>13</v>
      </c>
      <c r="B18" s="5" t="s">
        <v>938</v>
      </c>
      <c r="C18" s="5" t="s">
        <v>567</v>
      </c>
      <c r="D18" s="34">
        <v>26.96</v>
      </c>
      <c r="E18" s="5">
        <v>11000</v>
      </c>
      <c r="F18" s="5" t="s">
        <v>939</v>
      </c>
      <c r="G18" s="35">
        <v>36.4</v>
      </c>
      <c r="H18" s="5" t="s">
        <v>925</v>
      </c>
      <c r="I18" s="5" t="s">
        <v>939</v>
      </c>
      <c r="J18" s="35">
        <v>33.5</v>
      </c>
      <c r="K18" s="35">
        <v>34</v>
      </c>
      <c r="L18" s="43">
        <v>32.5</v>
      </c>
      <c r="M18" s="43">
        <v>36.2</v>
      </c>
    </row>
    <row r="19" spans="1:13" ht="24.75" customHeight="1">
      <c r="A19" s="112" t="s">
        <v>940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2:12" ht="24.75" customHeight="1">
      <c r="B20" s="37"/>
      <c r="C20" s="37"/>
      <c r="D20" s="38"/>
      <c r="E20" s="39"/>
      <c r="F20" s="37"/>
      <c r="G20" s="40"/>
      <c r="H20" s="37"/>
      <c r="I20" s="37"/>
      <c r="J20" s="40"/>
      <c r="K20" s="40"/>
      <c r="L20" s="40"/>
    </row>
    <row r="21" spans="2:12" ht="24.75" customHeight="1">
      <c r="B21" s="37"/>
      <c r="C21" s="37"/>
      <c r="D21" s="38"/>
      <c r="E21" s="37"/>
      <c r="F21" s="37"/>
      <c r="G21" s="40"/>
      <c r="H21" s="37"/>
      <c r="I21" s="37"/>
      <c r="J21" s="40"/>
      <c r="K21" s="40"/>
      <c r="L21" s="40"/>
    </row>
    <row r="22" spans="2:12" ht="14.25">
      <c r="B22" s="37"/>
      <c r="C22" s="37"/>
      <c r="D22" s="38"/>
      <c r="E22" s="37"/>
      <c r="F22" s="37"/>
      <c r="G22" s="40"/>
      <c r="H22" s="37"/>
      <c r="I22" s="37"/>
      <c r="J22" s="40"/>
      <c r="K22" s="40"/>
      <c r="L22" s="40"/>
    </row>
    <row r="23" spans="2:12" ht="14.25">
      <c r="B23" s="37"/>
      <c r="C23" s="37"/>
      <c r="D23" s="38"/>
      <c r="E23" s="37"/>
      <c r="F23" s="37"/>
      <c r="G23" s="40"/>
      <c r="H23" s="37"/>
      <c r="I23" s="37"/>
      <c r="J23" s="40"/>
      <c r="K23" s="40"/>
      <c r="L23" s="40"/>
    </row>
    <row r="24" spans="2:12" ht="14.25">
      <c r="B24" s="37"/>
      <c r="C24" s="37"/>
      <c r="D24" s="38"/>
      <c r="E24" s="37"/>
      <c r="F24" s="37"/>
      <c r="G24" s="40"/>
      <c r="H24" s="37"/>
      <c r="I24" s="37"/>
      <c r="J24" s="40"/>
      <c r="K24" s="40"/>
      <c r="L24" s="40"/>
    </row>
    <row r="25" spans="2:12" ht="14.25">
      <c r="B25" s="37"/>
      <c r="C25" s="37"/>
      <c r="D25" s="38"/>
      <c r="E25" s="37"/>
      <c r="F25" s="37"/>
      <c r="G25" s="40"/>
      <c r="H25" s="37"/>
      <c r="I25" s="37"/>
      <c r="J25" s="40"/>
      <c r="K25" s="40"/>
      <c r="L25" s="40"/>
    </row>
    <row r="26" spans="2:12" ht="14.25">
      <c r="B26" s="37"/>
      <c r="C26" s="37"/>
      <c r="D26" s="38"/>
      <c r="E26" s="37"/>
      <c r="F26" s="37"/>
      <c r="G26" s="40"/>
      <c r="H26" s="37"/>
      <c r="I26" s="37"/>
      <c r="J26" s="40"/>
      <c r="K26" s="40"/>
      <c r="L26" s="40"/>
    </row>
    <row r="27" spans="2:12" ht="14.25">
      <c r="B27" s="37"/>
      <c r="C27" s="37"/>
      <c r="D27" s="38"/>
      <c r="E27" s="37"/>
      <c r="F27" s="37"/>
      <c r="G27" s="40"/>
      <c r="H27" s="37"/>
      <c r="I27" s="37"/>
      <c r="J27" s="40"/>
      <c r="K27" s="40"/>
      <c r="L27" s="40"/>
    </row>
    <row r="28" spans="2:12" ht="14.25">
      <c r="B28" s="37"/>
      <c r="C28" s="37"/>
      <c r="D28" s="38"/>
      <c r="E28" s="37"/>
      <c r="F28" s="37"/>
      <c r="G28" s="40"/>
      <c r="H28" s="37"/>
      <c r="I28" s="37"/>
      <c r="J28" s="40"/>
      <c r="K28" s="40"/>
      <c r="L28" s="40"/>
    </row>
    <row r="29" spans="2:12" ht="14.25">
      <c r="B29" s="37"/>
      <c r="C29" s="37"/>
      <c r="D29" s="38"/>
      <c r="E29" s="37"/>
      <c r="F29" s="37"/>
      <c r="G29" s="40"/>
      <c r="H29" s="37"/>
      <c r="I29" s="37"/>
      <c r="J29" s="40"/>
      <c r="K29" s="40"/>
      <c r="L29" s="40"/>
    </row>
    <row r="30" spans="2:12" ht="14.25">
      <c r="B30" s="37"/>
      <c r="C30" s="37"/>
      <c r="D30" s="38"/>
      <c r="E30" s="37"/>
      <c r="F30" s="37"/>
      <c r="G30" s="40"/>
      <c r="H30" s="37"/>
      <c r="I30" s="37"/>
      <c r="J30" s="40"/>
      <c r="K30" s="40"/>
      <c r="L30" s="40"/>
    </row>
    <row r="31" spans="2:12" ht="14.25">
      <c r="B31" s="37"/>
      <c r="C31" s="37"/>
      <c r="D31" s="38"/>
      <c r="E31" s="37"/>
      <c r="F31" s="37"/>
      <c r="G31" s="40"/>
      <c r="H31" s="37"/>
      <c r="I31" s="37"/>
      <c r="J31" s="40"/>
      <c r="K31" s="40"/>
      <c r="L31" s="40"/>
    </row>
    <row r="32" spans="2:12" ht="14.25">
      <c r="B32" s="37"/>
      <c r="C32" s="37"/>
      <c r="D32" s="38"/>
      <c r="E32" s="37"/>
      <c r="F32" s="37"/>
      <c r="G32" s="40"/>
      <c r="H32" s="37"/>
      <c r="I32" s="37"/>
      <c r="J32" s="40"/>
      <c r="K32" s="40"/>
      <c r="L32" s="40"/>
    </row>
    <row r="33" spans="2:12" ht="14.25">
      <c r="B33" s="37"/>
      <c r="C33" s="37"/>
      <c r="D33" s="38"/>
      <c r="E33" s="37"/>
      <c r="F33" s="37"/>
      <c r="G33" s="40"/>
      <c r="H33" s="37"/>
      <c r="I33" s="37"/>
      <c r="J33" s="40"/>
      <c r="K33" s="40"/>
      <c r="L33" s="40"/>
    </row>
  </sheetData>
  <sheetProtection/>
  <mergeCells count="18">
    <mergeCell ref="E6:E7"/>
    <mergeCell ref="F3:F4"/>
    <mergeCell ref="L3:L4"/>
    <mergeCell ref="M3:M4"/>
    <mergeCell ref="A5:B5"/>
    <mergeCell ref="A19:M19"/>
    <mergeCell ref="A3:A4"/>
    <mergeCell ref="B3:B4"/>
    <mergeCell ref="B6:B7"/>
    <mergeCell ref="C3:C4"/>
    <mergeCell ref="C6:C7"/>
    <mergeCell ref="D3:D4"/>
    <mergeCell ref="D6:D7"/>
    <mergeCell ref="E3:E4"/>
    <mergeCell ref="A1:B1"/>
    <mergeCell ref="A2:M2"/>
    <mergeCell ref="G3:H3"/>
    <mergeCell ref="I3:K3"/>
  </mergeCells>
  <printOptions horizontalCentered="1"/>
  <pageMargins left="0.7086614173228347" right="0.7086614173228347" top="0.8267716535433072" bottom="0.6692913385826772" header="0.5118110236220472" footer="0.511811023622047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workbookViewId="0" topLeftCell="A1">
      <selection activeCell="A20" sqref="A20:I20"/>
    </sheetView>
  </sheetViews>
  <sheetFormatPr defaultColWidth="9.00390625" defaultRowHeight="14.25"/>
  <cols>
    <col min="1" max="1" width="6.375" style="0" customWidth="1"/>
    <col min="2" max="2" width="17.375" style="0" customWidth="1"/>
    <col min="3" max="3" width="14.875" style="0" customWidth="1"/>
    <col min="4" max="4" width="12.75390625" style="0" customWidth="1"/>
    <col min="5" max="5" width="13.50390625" style="0" customWidth="1"/>
    <col min="6" max="6" width="10.625" style="0" customWidth="1"/>
    <col min="7" max="7" width="13.75390625" style="0" customWidth="1"/>
    <col min="8" max="8" width="11.875" style="0" customWidth="1"/>
    <col min="9" max="9" width="11.25390625" style="0" customWidth="1"/>
  </cols>
  <sheetData>
    <row r="1" spans="1:4" ht="14.25">
      <c r="A1" s="27" t="s">
        <v>941</v>
      </c>
      <c r="B1" s="32"/>
      <c r="C1" s="32"/>
      <c r="D1" s="32"/>
    </row>
    <row r="2" spans="1:9" ht="14.25" customHeight="1">
      <c r="A2" s="102" t="s">
        <v>942</v>
      </c>
      <c r="B2" s="102"/>
      <c r="C2" s="102"/>
      <c r="D2" s="102"/>
      <c r="E2" s="102"/>
      <c r="F2" s="102"/>
      <c r="G2" s="102"/>
      <c r="H2" s="102"/>
      <c r="I2" s="102"/>
    </row>
    <row r="3" spans="1:9" ht="14.25" customHeight="1">
      <c r="A3" s="102"/>
      <c r="B3" s="102"/>
      <c r="C3" s="102"/>
      <c r="D3" s="102"/>
      <c r="E3" s="102"/>
      <c r="F3" s="102"/>
      <c r="G3" s="102"/>
      <c r="H3" s="102"/>
      <c r="I3" s="102"/>
    </row>
    <row r="4" spans="1:9" ht="45.75" customHeight="1">
      <c r="A4" s="17" t="s">
        <v>2</v>
      </c>
      <c r="B4" s="17" t="s">
        <v>634</v>
      </c>
      <c r="C4" s="19" t="s">
        <v>943</v>
      </c>
      <c r="D4" s="19" t="s">
        <v>944</v>
      </c>
      <c r="E4" s="19" t="s">
        <v>945</v>
      </c>
      <c r="F4" s="19" t="s">
        <v>946</v>
      </c>
      <c r="G4" s="19" t="s">
        <v>947</v>
      </c>
      <c r="H4" s="24" t="s">
        <v>948</v>
      </c>
      <c r="I4" s="19" t="s">
        <v>949</v>
      </c>
    </row>
    <row r="5" spans="1:9" ht="24.75" customHeight="1">
      <c r="A5" s="134" t="s">
        <v>774</v>
      </c>
      <c r="B5" s="135"/>
      <c r="C5" s="20">
        <f>SUM(C6:C18)</f>
        <v>271.17400000000004</v>
      </c>
      <c r="D5" s="20">
        <f>SUM(D6:D18)</f>
        <v>131.643</v>
      </c>
      <c r="E5" s="20">
        <f>SUM(E6:E18)</f>
        <v>303</v>
      </c>
      <c r="F5" s="20">
        <f>SUM(G5:H5)</f>
        <v>796</v>
      </c>
      <c r="G5" s="20">
        <f>SUM(G6:G18)</f>
        <v>606</v>
      </c>
      <c r="H5" s="7">
        <f>SUM(H6:H18)</f>
        <v>190</v>
      </c>
      <c r="I5" s="18"/>
    </row>
    <row r="6" spans="1:9" ht="22.5" customHeight="1">
      <c r="A6" s="17">
        <v>1</v>
      </c>
      <c r="B6" s="17" t="s">
        <v>23</v>
      </c>
      <c r="C6" s="17">
        <v>50.65</v>
      </c>
      <c r="D6" s="17"/>
      <c r="E6" s="18">
        <v>30</v>
      </c>
      <c r="F6" s="18">
        <f aca="true" t="shared" si="0" ref="F6:F18">SUM(G6:H6)</f>
        <v>80</v>
      </c>
      <c r="G6" s="18">
        <f>E6*2</f>
        <v>60</v>
      </c>
      <c r="H6" s="5">
        <v>20</v>
      </c>
      <c r="I6" s="18"/>
    </row>
    <row r="7" spans="1:9" ht="22.5" customHeight="1">
      <c r="A7" s="17">
        <v>2</v>
      </c>
      <c r="B7" s="17" t="s">
        <v>43</v>
      </c>
      <c r="C7" s="17">
        <v>33.191</v>
      </c>
      <c r="D7" s="17">
        <v>9.125</v>
      </c>
      <c r="E7" s="18">
        <v>20</v>
      </c>
      <c r="F7" s="18">
        <f t="shared" si="0"/>
        <v>60</v>
      </c>
      <c r="G7" s="18">
        <f aca="true" t="shared" si="1" ref="G7:G18">E7*2</f>
        <v>40</v>
      </c>
      <c r="H7" s="5">
        <v>20</v>
      </c>
      <c r="I7" s="18"/>
    </row>
    <row r="8" spans="1:9" ht="22.5" customHeight="1">
      <c r="A8" s="17">
        <v>3</v>
      </c>
      <c r="B8" s="17" t="s">
        <v>56</v>
      </c>
      <c r="C8" s="17">
        <v>33.35</v>
      </c>
      <c r="D8" s="17">
        <v>33.371</v>
      </c>
      <c r="E8" s="18">
        <v>82</v>
      </c>
      <c r="F8" s="18">
        <f t="shared" si="0"/>
        <v>184</v>
      </c>
      <c r="G8" s="18">
        <f t="shared" si="1"/>
        <v>164</v>
      </c>
      <c r="H8" s="5">
        <v>20</v>
      </c>
      <c r="I8" s="18"/>
    </row>
    <row r="9" spans="1:9" ht="22.5" customHeight="1">
      <c r="A9" s="17">
        <v>4</v>
      </c>
      <c r="B9" s="17" t="s">
        <v>74</v>
      </c>
      <c r="C9" s="17">
        <v>23.655</v>
      </c>
      <c r="D9" s="17">
        <v>11.024</v>
      </c>
      <c r="E9" s="18">
        <v>33</v>
      </c>
      <c r="F9" s="18">
        <f t="shared" si="0"/>
        <v>86</v>
      </c>
      <c r="G9" s="18">
        <f t="shared" si="1"/>
        <v>66</v>
      </c>
      <c r="H9" s="5">
        <v>20</v>
      </c>
      <c r="I9" s="18"/>
    </row>
    <row r="10" spans="1:9" ht="22.5" customHeight="1">
      <c r="A10" s="17">
        <v>5</v>
      </c>
      <c r="B10" s="17" t="s">
        <v>86</v>
      </c>
      <c r="C10" s="17">
        <v>9.625</v>
      </c>
      <c r="D10" s="17">
        <v>6.4</v>
      </c>
      <c r="E10" s="18">
        <v>21</v>
      </c>
      <c r="F10" s="18">
        <f t="shared" si="0"/>
        <v>62</v>
      </c>
      <c r="G10" s="18">
        <f t="shared" si="1"/>
        <v>42</v>
      </c>
      <c r="H10" s="5">
        <v>20</v>
      </c>
      <c r="I10" s="18"/>
    </row>
    <row r="11" spans="1:9" ht="22.5" customHeight="1">
      <c r="A11" s="17">
        <v>6</v>
      </c>
      <c r="B11" s="17" t="s">
        <v>102</v>
      </c>
      <c r="C11" s="17">
        <v>51.757</v>
      </c>
      <c r="D11" s="17"/>
      <c r="E11" s="18">
        <v>30</v>
      </c>
      <c r="F11" s="18">
        <f t="shared" si="0"/>
        <v>80</v>
      </c>
      <c r="G11" s="18">
        <f t="shared" si="1"/>
        <v>60</v>
      </c>
      <c r="H11" s="5">
        <v>20</v>
      </c>
      <c r="I11" s="18"/>
    </row>
    <row r="12" spans="1:9" ht="22.5" customHeight="1">
      <c r="A12" s="17">
        <v>7</v>
      </c>
      <c r="B12" s="17" t="s">
        <v>181</v>
      </c>
      <c r="C12" s="17">
        <v>4.259</v>
      </c>
      <c r="D12" s="17">
        <v>8.7</v>
      </c>
      <c r="E12" s="18">
        <v>3</v>
      </c>
      <c r="F12" s="18">
        <f t="shared" si="0"/>
        <v>16</v>
      </c>
      <c r="G12" s="18">
        <f t="shared" si="1"/>
        <v>6</v>
      </c>
      <c r="H12" s="5">
        <v>10</v>
      </c>
      <c r="I12" s="18"/>
    </row>
    <row r="13" spans="1:9" ht="22.5" customHeight="1">
      <c r="A13" s="17">
        <v>8</v>
      </c>
      <c r="B13" s="17" t="s">
        <v>137</v>
      </c>
      <c r="C13" s="17">
        <v>9.71</v>
      </c>
      <c r="D13" s="17">
        <v>7.94</v>
      </c>
      <c r="E13" s="18">
        <v>12</v>
      </c>
      <c r="F13" s="18">
        <f t="shared" si="0"/>
        <v>34</v>
      </c>
      <c r="G13" s="18">
        <f t="shared" si="1"/>
        <v>24</v>
      </c>
      <c r="H13" s="5">
        <v>10</v>
      </c>
      <c r="I13" s="18"/>
    </row>
    <row r="14" spans="1:9" ht="22.5" customHeight="1">
      <c r="A14" s="17">
        <v>9</v>
      </c>
      <c r="B14" s="17" t="s">
        <v>153</v>
      </c>
      <c r="C14" s="17">
        <v>21.956</v>
      </c>
      <c r="D14" s="17">
        <v>2</v>
      </c>
      <c r="E14" s="18">
        <v>24</v>
      </c>
      <c r="F14" s="18">
        <f t="shared" si="0"/>
        <v>58</v>
      </c>
      <c r="G14" s="18">
        <f t="shared" si="1"/>
        <v>48</v>
      </c>
      <c r="H14" s="5">
        <v>10</v>
      </c>
      <c r="I14" s="18"/>
    </row>
    <row r="15" spans="1:9" ht="22.5" customHeight="1">
      <c r="A15" s="17">
        <v>10</v>
      </c>
      <c r="B15" s="17" t="s">
        <v>110</v>
      </c>
      <c r="C15" s="17">
        <v>5.16</v>
      </c>
      <c r="D15" s="17">
        <v>6.9</v>
      </c>
      <c r="E15" s="18">
        <v>18</v>
      </c>
      <c r="F15" s="18">
        <f t="shared" si="0"/>
        <v>46</v>
      </c>
      <c r="G15" s="18">
        <f t="shared" si="1"/>
        <v>36</v>
      </c>
      <c r="H15" s="5">
        <v>10</v>
      </c>
      <c r="I15" s="18"/>
    </row>
    <row r="16" spans="1:9" ht="22.5" customHeight="1">
      <c r="A16" s="17">
        <v>11</v>
      </c>
      <c r="B16" s="17" t="s">
        <v>192</v>
      </c>
      <c r="C16" s="17">
        <v>11</v>
      </c>
      <c r="D16" s="17"/>
      <c r="E16" s="18">
        <v>4</v>
      </c>
      <c r="F16" s="18">
        <f t="shared" si="0"/>
        <v>18</v>
      </c>
      <c r="G16" s="18">
        <f t="shared" si="1"/>
        <v>8</v>
      </c>
      <c r="H16" s="5">
        <v>10</v>
      </c>
      <c r="I16" s="18"/>
    </row>
    <row r="17" spans="1:9" ht="22.5" customHeight="1">
      <c r="A17" s="17">
        <v>12</v>
      </c>
      <c r="B17" s="17" t="s">
        <v>128</v>
      </c>
      <c r="C17" s="17">
        <v>13.977</v>
      </c>
      <c r="D17" s="17">
        <v>22.683</v>
      </c>
      <c r="E17" s="18">
        <v>23</v>
      </c>
      <c r="F17" s="18">
        <f t="shared" si="0"/>
        <v>56</v>
      </c>
      <c r="G17" s="18">
        <f t="shared" si="1"/>
        <v>46</v>
      </c>
      <c r="H17" s="5">
        <v>10</v>
      </c>
      <c r="I17" s="18"/>
    </row>
    <row r="18" spans="1:9" ht="22.5" customHeight="1">
      <c r="A18" s="17">
        <v>13</v>
      </c>
      <c r="B18" s="17" t="s">
        <v>171</v>
      </c>
      <c r="C18" s="17">
        <v>2.884</v>
      </c>
      <c r="D18" s="17">
        <v>23.5</v>
      </c>
      <c r="E18" s="18">
        <v>3</v>
      </c>
      <c r="F18" s="18">
        <f t="shared" si="0"/>
        <v>16</v>
      </c>
      <c r="G18" s="18">
        <f t="shared" si="1"/>
        <v>6</v>
      </c>
      <c r="H18" s="5">
        <v>10</v>
      </c>
      <c r="I18" s="18"/>
    </row>
    <row r="19" spans="1:9" ht="22.5" customHeight="1">
      <c r="A19" s="136" t="s">
        <v>950</v>
      </c>
      <c r="B19" s="136"/>
      <c r="C19" s="136"/>
      <c r="D19" s="136"/>
      <c r="E19" s="136"/>
      <c r="F19" s="136"/>
      <c r="G19" s="136"/>
      <c r="H19" s="136"/>
      <c r="I19" s="136"/>
    </row>
    <row r="20" spans="1:9" ht="14.25">
      <c r="A20" s="137"/>
      <c r="B20" s="137"/>
      <c r="C20" s="137"/>
      <c r="D20" s="137"/>
      <c r="E20" s="137"/>
      <c r="F20" s="137"/>
      <c r="G20" s="137"/>
      <c r="H20" s="137"/>
      <c r="I20" s="137"/>
    </row>
  </sheetData>
  <sheetProtection/>
  <mergeCells count="4">
    <mergeCell ref="A5:B5"/>
    <mergeCell ref="A19:I19"/>
    <mergeCell ref="A20:I20"/>
    <mergeCell ref="A2:I3"/>
  </mergeCells>
  <printOptions/>
  <pageMargins left="1.1023622047244095" right="0.7480314960629921" top="0.9842519685039371" bottom="0.7874015748031497" header="0.5118110236220472" footer="0.5905511811023623"/>
  <pageSetup firstPageNumber="72" useFirstPageNumber="1" horizontalDpi="600" verticalDpi="600" orientation="landscape" paperSize="9"/>
  <headerFooter alignWithMargins="0">
    <oddFooter>&amp;C&amp;8-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workbookViewId="0" topLeftCell="A1">
      <selection activeCell="A2" sqref="A2:J3"/>
    </sheetView>
  </sheetViews>
  <sheetFormatPr defaultColWidth="9.00390625" defaultRowHeight="14.25"/>
  <cols>
    <col min="1" max="1" width="5.125" style="0" customWidth="1"/>
    <col min="2" max="2" width="15.50390625" style="0" customWidth="1"/>
    <col min="3" max="3" width="12.50390625" style="0" customWidth="1"/>
    <col min="4" max="4" width="11.375" style="0" customWidth="1"/>
    <col min="5" max="5" width="12.375" style="0" customWidth="1"/>
    <col min="6" max="7" width="10.125" style="0" customWidth="1"/>
    <col min="8" max="8" width="15.00390625" style="0" customWidth="1"/>
    <col min="9" max="9" width="11.25390625" style="0" customWidth="1"/>
    <col min="10" max="10" width="12.00390625" style="0" customWidth="1"/>
  </cols>
  <sheetData>
    <row r="1" spans="1:5" ht="14.25">
      <c r="A1" s="27" t="s">
        <v>951</v>
      </c>
      <c r="B1" s="28"/>
      <c r="C1" s="28"/>
      <c r="D1" s="28"/>
      <c r="E1" s="28"/>
    </row>
    <row r="2" spans="1:10" ht="15" customHeight="1">
      <c r="A2" s="141" t="s">
        <v>952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1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52.5" customHeight="1">
      <c r="A4" s="17" t="s">
        <v>2</v>
      </c>
      <c r="B4" s="18" t="s">
        <v>634</v>
      </c>
      <c r="C4" s="19" t="s">
        <v>943</v>
      </c>
      <c r="D4" s="19" t="s">
        <v>944</v>
      </c>
      <c r="E4" s="19" t="s">
        <v>945</v>
      </c>
      <c r="F4" s="18" t="s">
        <v>953</v>
      </c>
      <c r="G4" s="18" t="s">
        <v>954</v>
      </c>
      <c r="H4" s="18" t="s">
        <v>947</v>
      </c>
      <c r="I4" s="24" t="s">
        <v>948</v>
      </c>
      <c r="J4" s="18" t="s">
        <v>949</v>
      </c>
    </row>
    <row r="5" spans="1:10" ht="21.75" customHeight="1">
      <c r="A5" s="138" t="s">
        <v>774</v>
      </c>
      <c r="B5" s="139"/>
      <c r="C5" s="20">
        <f>SUM(C6:C18)</f>
        <v>271.17400000000004</v>
      </c>
      <c r="D5" s="20">
        <f>SUM(D6:D18)</f>
        <v>131.643</v>
      </c>
      <c r="E5" s="20">
        <f>SUM(E6:E18)</f>
        <v>303</v>
      </c>
      <c r="F5" s="21">
        <f>SUM(G5:I5)</f>
        <v>4150.146</v>
      </c>
      <c r="G5" s="21">
        <f>SUM(G6:G18)</f>
        <v>2653.1459999999997</v>
      </c>
      <c r="H5" s="7">
        <f>SUM(H6:H18)</f>
        <v>1212</v>
      </c>
      <c r="I5" s="7">
        <f>SUM(I6:I18)</f>
        <v>285</v>
      </c>
      <c r="J5" s="7"/>
    </row>
    <row r="6" spans="1:11" ht="21.75" customHeight="1">
      <c r="A6" s="4">
        <v>1</v>
      </c>
      <c r="B6" s="4" t="s">
        <v>23</v>
      </c>
      <c r="C6" s="17">
        <v>50.65</v>
      </c>
      <c r="D6" s="17"/>
      <c r="E6" s="18">
        <v>30</v>
      </c>
      <c r="F6" s="22">
        <f aca="true" t="shared" si="0" ref="F6:F18">SUM(G6:I6)</f>
        <v>605.8499999999999</v>
      </c>
      <c r="G6" s="22">
        <f>C6*9+D6*6</f>
        <v>455.84999999999997</v>
      </c>
      <c r="H6" s="23">
        <f>E6*4</f>
        <v>120</v>
      </c>
      <c r="I6" s="5">
        <v>30</v>
      </c>
      <c r="J6" s="5"/>
      <c r="K6" s="31"/>
    </row>
    <row r="7" spans="1:11" ht="21.75" customHeight="1">
      <c r="A7" s="4">
        <v>2</v>
      </c>
      <c r="B7" s="4" t="s">
        <v>43</v>
      </c>
      <c r="C7" s="17">
        <v>33.191</v>
      </c>
      <c r="D7" s="17">
        <v>9.125</v>
      </c>
      <c r="E7" s="18">
        <v>20</v>
      </c>
      <c r="F7" s="22">
        <f t="shared" si="0"/>
        <v>463.46900000000005</v>
      </c>
      <c r="G7" s="22">
        <f>C7*9+D7*6</f>
        <v>353.46900000000005</v>
      </c>
      <c r="H7" s="23">
        <f aca="true" t="shared" si="1" ref="H7:H18">E7*4</f>
        <v>80</v>
      </c>
      <c r="I7" s="5">
        <v>30</v>
      </c>
      <c r="J7" s="5"/>
      <c r="K7" s="31"/>
    </row>
    <row r="8" spans="1:11" ht="21.75" customHeight="1">
      <c r="A8" s="4">
        <v>3</v>
      </c>
      <c r="B8" s="4" t="s">
        <v>56</v>
      </c>
      <c r="C8" s="17">
        <v>33.35</v>
      </c>
      <c r="D8" s="17">
        <v>33.371</v>
      </c>
      <c r="E8" s="18">
        <v>82</v>
      </c>
      <c r="F8" s="22">
        <f t="shared" si="0"/>
        <v>858.376</v>
      </c>
      <c r="G8" s="22">
        <f>C8*9+D8*6</f>
        <v>500.37600000000003</v>
      </c>
      <c r="H8" s="23">
        <f t="shared" si="1"/>
        <v>328</v>
      </c>
      <c r="I8" s="5">
        <v>30</v>
      </c>
      <c r="J8" s="5"/>
      <c r="K8" s="31"/>
    </row>
    <row r="9" spans="1:11" ht="21.75" customHeight="1">
      <c r="A9" s="4">
        <v>4</v>
      </c>
      <c r="B9" s="4" t="s">
        <v>74</v>
      </c>
      <c r="C9" s="17">
        <v>23.655</v>
      </c>
      <c r="D9" s="17">
        <v>11.024</v>
      </c>
      <c r="E9" s="18">
        <v>33</v>
      </c>
      <c r="F9" s="22">
        <f t="shared" si="0"/>
        <v>441.039</v>
      </c>
      <c r="G9" s="22">
        <f>C9*9+D9*6</f>
        <v>279.039</v>
      </c>
      <c r="H9" s="23">
        <f t="shared" si="1"/>
        <v>132</v>
      </c>
      <c r="I9" s="5">
        <v>30</v>
      </c>
      <c r="J9" s="5"/>
      <c r="K9" s="31"/>
    </row>
    <row r="10" spans="1:11" ht="21.75" customHeight="1">
      <c r="A10" s="4">
        <v>5</v>
      </c>
      <c r="B10" s="4" t="s">
        <v>86</v>
      </c>
      <c r="C10" s="17">
        <v>9.625</v>
      </c>
      <c r="D10" s="17">
        <v>6.4</v>
      </c>
      <c r="E10" s="18">
        <v>21</v>
      </c>
      <c r="F10" s="22">
        <f t="shared" si="0"/>
        <v>239.025</v>
      </c>
      <c r="G10" s="22">
        <f>C10*9+D10*6</f>
        <v>125.025</v>
      </c>
      <c r="H10" s="23">
        <f t="shared" si="1"/>
        <v>84</v>
      </c>
      <c r="I10" s="5">
        <v>30</v>
      </c>
      <c r="J10" s="5"/>
      <c r="K10" s="31"/>
    </row>
    <row r="11" spans="1:11" ht="21.75" customHeight="1">
      <c r="A11" s="4">
        <v>6</v>
      </c>
      <c r="B11" s="4" t="s">
        <v>102</v>
      </c>
      <c r="C11" s="17">
        <v>51.757</v>
      </c>
      <c r="D11" s="17"/>
      <c r="E11" s="18">
        <v>30</v>
      </c>
      <c r="F11" s="22">
        <f t="shared" si="0"/>
        <v>460.542</v>
      </c>
      <c r="G11" s="22">
        <f>C11*6+D11*3</f>
        <v>310.542</v>
      </c>
      <c r="H11" s="23">
        <f t="shared" si="1"/>
        <v>120</v>
      </c>
      <c r="I11" s="5">
        <v>30</v>
      </c>
      <c r="J11" s="5"/>
      <c r="K11" s="31"/>
    </row>
    <row r="12" spans="1:11" ht="21.75" customHeight="1">
      <c r="A12" s="4">
        <v>7</v>
      </c>
      <c r="B12" s="4" t="s">
        <v>181</v>
      </c>
      <c r="C12" s="17">
        <v>4.259</v>
      </c>
      <c r="D12" s="17">
        <v>8.7</v>
      </c>
      <c r="E12" s="18">
        <v>3</v>
      </c>
      <c r="F12" s="22">
        <f t="shared" si="0"/>
        <v>78.654</v>
      </c>
      <c r="G12" s="22">
        <f aca="true" t="shared" si="2" ref="G12:G18">C12*6+D12*3</f>
        <v>51.653999999999996</v>
      </c>
      <c r="H12" s="23">
        <f t="shared" si="1"/>
        <v>12</v>
      </c>
      <c r="I12" s="5">
        <v>15</v>
      </c>
      <c r="J12" s="5"/>
      <c r="K12" s="31"/>
    </row>
    <row r="13" spans="1:11" ht="21.75" customHeight="1">
      <c r="A13" s="4">
        <v>8</v>
      </c>
      <c r="B13" s="4" t="s">
        <v>137</v>
      </c>
      <c r="C13" s="17">
        <v>9.71</v>
      </c>
      <c r="D13" s="17">
        <v>7.94</v>
      </c>
      <c r="E13" s="18">
        <v>12</v>
      </c>
      <c r="F13" s="22">
        <f t="shared" si="0"/>
        <v>145.08</v>
      </c>
      <c r="G13" s="22">
        <f t="shared" si="2"/>
        <v>82.08000000000001</v>
      </c>
      <c r="H13" s="23">
        <f t="shared" si="1"/>
        <v>48</v>
      </c>
      <c r="I13" s="5">
        <v>15</v>
      </c>
      <c r="J13" s="5"/>
      <c r="K13" s="31"/>
    </row>
    <row r="14" spans="1:11" ht="21.75" customHeight="1">
      <c r="A14" s="4">
        <v>9</v>
      </c>
      <c r="B14" s="4" t="s">
        <v>153</v>
      </c>
      <c r="C14" s="17">
        <v>21.956</v>
      </c>
      <c r="D14" s="17">
        <v>2</v>
      </c>
      <c r="E14" s="18">
        <v>24</v>
      </c>
      <c r="F14" s="22">
        <f t="shared" si="0"/>
        <v>248.736</v>
      </c>
      <c r="G14" s="22">
        <f t="shared" si="2"/>
        <v>137.736</v>
      </c>
      <c r="H14" s="23">
        <f t="shared" si="1"/>
        <v>96</v>
      </c>
      <c r="I14" s="5">
        <v>15</v>
      </c>
      <c r="J14" s="5"/>
      <c r="K14" s="31"/>
    </row>
    <row r="15" spans="1:11" ht="21.75" customHeight="1">
      <c r="A15" s="4">
        <v>10</v>
      </c>
      <c r="B15" s="4" t="s">
        <v>110</v>
      </c>
      <c r="C15" s="17">
        <v>5.16</v>
      </c>
      <c r="D15" s="17">
        <v>6.9</v>
      </c>
      <c r="E15" s="18">
        <v>18</v>
      </c>
      <c r="F15" s="22">
        <f t="shared" si="0"/>
        <v>138.66</v>
      </c>
      <c r="G15" s="22">
        <f t="shared" si="2"/>
        <v>51.660000000000004</v>
      </c>
      <c r="H15" s="23">
        <f t="shared" si="1"/>
        <v>72</v>
      </c>
      <c r="I15" s="5">
        <v>15</v>
      </c>
      <c r="J15" s="5"/>
      <c r="K15" s="31"/>
    </row>
    <row r="16" spans="1:11" ht="21.75" customHeight="1">
      <c r="A16" s="4">
        <v>11</v>
      </c>
      <c r="B16" s="4" t="s">
        <v>192</v>
      </c>
      <c r="C16" s="17">
        <v>11</v>
      </c>
      <c r="D16" s="17"/>
      <c r="E16" s="18">
        <v>4</v>
      </c>
      <c r="F16" s="22">
        <f t="shared" si="0"/>
        <v>97</v>
      </c>
      <c r="G16" s="22">
        <f t="shared" si="2"/>
        <v>66</v>
      </c>
      <c r="H16" s="23">
        <f t="shared" si="1"/>
        <v>16</v>
      </c>
      <c r="I16" s="5">
        <v>15</v>
      </c>
      <c r="J16" s="5"/>
      <c r="K16" s="31"/>
    </row>
    <row r="17" spans="1:11" ht="21.75" customHeight="1">
      <c r="A17" s="4">
        <v>12</v>
      </c>
      <c r="B17" s="4" t="s">
        <v>128</v>
      </c>
      <c r="C17" s="17">
        <v>13.977</v>
      </c>
      <c r="D17" s="17">
        <v>22.683</v>
      </c>
      <c r="E17" s="18">
        <v>23</v>
      </c>
      <c r="F17" s="22">
        <f t="shared" si="0"/>
        <v>258.911</v>
      </c>
      <c r="G17" s="22">
        <f t="shared" si="2"/>
        <v>151.911</v>
      </c>
      <c r="H17" s="23">
        <f t="shared" si="1"/>
        <v>92</v>
      </c>
      <c r="I17" s="5">
        <v>15</v>
      </c>
      <c r="J17" s="5"/>
      <c r="K17" s="31"/>
    </row>
    <row r="18" spans="1:11" ht="21.75" customHeight="1">
      <c r="A18" s="4">
        <v>13</v>
      </c>
      <c r="B18" s="4" t="s">
        <v>171</v>
      </c>
      <c r="C18" s="17">
        <v>2.884</v>
      </c>
      <c r="D18" s="17">
        <v>23.5</v>
      </c>
      <c r="E18" s="18">
        <v>3</v>
      </c>
      <c r="F18" s="22">
        <f t="shared" si="0"/>
        <v>114.804</v>
      </c>
      <c r="G18" s="22">
        <f t="shared" si="2"/>
        <v>87.804</v>
      </c>
      <c r="H18" s="23">
        <f t="shared" si="1"/>
        <v>12</v>
      </c>
      <c r="I18" s="5">
        <v>15</v>
      </c>
      <c r="J18" s="5"/>
      <c r="K18" s="31"/>
    </row>
    <row r="19" spans="1:10" ht="27" customHeight="1">
      <c r="A19" s="140" t="s">
        <v>955</v>
      </c>
      <c r="B19" s="140"/>
      <c r="C19" s="140"/>
      <c r="D19" s="140"/>
      <c r="E19" s="140"/>
      <c r="F19" s="140"/>
      <c r="G19" s="140"/>
      <c r="H19" s="140"/>
      <c r="I19" s="140"/>
      <c r="J19" s="140"/>
    </row>
    <row r="20" spans="1:8" ht="14.25">
      <c r="A20" s="29"/>
      <c r="B20" s="29"/>
      <c r="C20" s="29"/>
      <c r="D20" s="29"/>
      <c r="E20" s="29"/>
      <c r="F20" s="29"/>
      <c r="G20" s="29"/>
      <c r="H20" s="30"/>
    </row>
  </sheetData>
  <sheetProtection/>
  <mergeCells count="3">
    <mergeCell ref="A5:B5"/>
    <mergeCell ref="A19:J19"/>
    <mergeCell ref="A2:J3"/>
  </mergeCells>
  <printOptions/>
  <pageMargins left="1.1811023622047245" right="0.7480314960629921" top="0.9055118110236221" bottom="0.9055118110236221" header="0.5118110236220472" footer="0.5905511811023623"/>
  <pageSetup firstPageNumber="73" useFirstPageNumber="1" horizontalDpi="600" verticalDpi="600" orientation="landscape" paperSize="9"/>
  <headerFooter alignWithMargins="0">
    <oddFooter>&amp;C&amp;8-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K19"/>
  <sheetViews>
    <sheetView workbookViewId="0" topLeftCell="A1">
      <selection activeCell="A2" sqref="A2:J3"/>
    </sheetView>
  </sheetViews>
  <sheetFormatPr defaultColWidth="9.00390625" defaultRowHeight="14.25"/>
  <cols>
    <col min="1" max="1" width="4.50390625" style="0" customWidth="1"/>
    <col min="2" max="2" width="13.50390625" style="0" customWidth="1"/>
    <col min="3" max="3" width="11.25390625" style="0" customWidth="1"/>
    <col min="4" max="4" width="12.00390625" style="0" customWidth="1"/>
    <col min="5" max="5" width="13.50390625" style="0" customWidth="1"/>
    <col min="6" max="6" width="12.375" style="0" customWidth="1"/>
    <col min="7" max="7" width="10.625" style="0" customWidth="1"/>
    <col min="8" max="8" width="13.125" style="0" customWidth="1"/>
    <col min="9" max="9" width="12.50390625" style="0" customWidth="1"/>
    <col min="10" max="10" width="13.00390625" style="0" customWidth="1"/>
  </cols>
  <sheetData>
    <row r="1" spans="1:5" ht="14.25">
      <c r="A1" s="114" t="s">
        <v>956</v>
      </c>
      <c r="B1" s="114"/>
      <c r="C1" s="2"/>
      <c r="D1" s="2"/>
      <c r="E1" s="2"/>
    </row>
    <row r="2" spans="1:10" ht="12.75" customHeight="1">
      <c r="A2" s="102" t="s">
        <v>957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4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1" ht="48.75" customHeight="1">
      <c r="A4" s="17" t="s">
        <v>2</v>
      </c>
      <c r="B4" s="18" t="s">
        <v>634</v>
      </c>
      <c r="C4" s="19" t="s">
        <v>943</v>
      </c>
      <c r="D4" s="19" t="s">
        <v>944</v>
      </c>
      <c r="E4" s="19" t="s">
        <v>945</v>
      </c>
      <c r="F4" s="18" t="s">
        <v>953</v>
      </c>
      <c r="G4" s="18" t="s">
        <v>954</v>
      </c>
      <c r="H4" s="18" t="s">
        <v>947</v>
      </c>
      <c r="I4" s="24" t="s">
        <v>948</v>
      </c>
      <c r="J4" s="18" t="s">
        <v>949</v>
      </c>
      <c r="K4" s="26"/>
    </row>
    <row r="5" spans="1:11" ht="24" customHeight="1">
      <c r="A5" s="142" t="s">
        <v>774</v>
      </c>
      <c r="B5" s="142"/>
      <c r="C5" s="20">
        <f>SUM(C6:C18)</f>
        <v>271.17400000000004</v>
      </c>
      <c r="D5" s="20">
        <f>SUM(D6:D18)</f>
        <v>131.643</v>
      </c>
      <c r="E5" s="20">
        <f>SUM(E6:E18)</f>
        <v>303</v>
      </c>
      <c r="F5" s="21">
        <f>SUM(G5:I5)</f>
        <v>6719.369000000001</v>
      </c>
      <c r="G5" s="21">
        <f>SUM(G7:G18)</f>
        <v>3915.369</v>
      </c>
      <c r="H5" s="7">
        <f>SUM(H6:H18)</f>
        <v>2424</v>
      </c>
      <c r="I5" s="7">
        <f>SUM(I6:I18)</f>
        <v>380</v>
      </c>
      <c r="J5" s="7"/>
      <c r="K5" s="26"/>
    </row>
    <row r="6" spans="1:10" ht="21.75" customHeight="1">
      <c r="A6" s="17">
        <v>1</v>
      </c>
      <c r="B6" s="17" t="s">
        <v>23</v>
      </c>
      <c r="C6" s="17">
        <v>50.65</v>
      </c>
      <c r="D6" s="17"/>
      <c r="E6" s="18">
        <v>30</v>
      </c>
      <c r="F6" s="22">
        <f aca="true" t="shared" si="0" ref="F6:F18">SUM(G6:I6)</f>
        <v>1039.75</v>
      </c>
      <c r="G6" s="22">
        <f>C6*15+D6*9</f>
        <v>759.75</v>
      </c>
      <c r="H6" s="23">
        <f>E6*8</f>
        <v>240</v>
      </c>
      <c r="I6" s="5">
        <v>40</v>
      </c>
      <c r="J6" s="5"/>
    </row>
    <row r="7" spans="1:10" ht="21.75" customHeight="1">
      <c r="A7" s="17">
        <v>2</v>
      </c>
      <c r="B7" s="17" t="s">
        <v>43</v>
      </c>
      <c r="C7" s="17">
        <v>33.191</v>
      </c>
      <c r="D7" s="17">
        <v>9.125</v>
      </c>
      <c r="E7" s="18">
        <v>20</v>
      </c>
      <c r="F7" s="22">
        <f t="shared" si="0"/>
        <v>779.99</v>
      </c>
      <c r="G7" s="22">
        <f>C7*15+D7*9</f>
        <v>579.99</v>
      </c>
      <c r="H7" s="23">
        <f aca="true" t="shared" si="1" ref="H7:H18">E7*8</f>
        <v>160</v>
      </c>
      <c r="I7" s="5">
        <v>40</v>
      </c>
      <c r="J7" s="5"/>
    </row>
    <row r="8" spans="1:10" ht="21.75" customHeight="1">
      <c r="A8" s="17">
        <v>3</v>
      </c>
      <c r="B8" s="17" t="s">
        <v>56</v>
      </c>
      <c r="C8" s="17">
        <v>33.35</v>
      </c>
      <c r="D8" s="17">
        <v>33.371</v>
      </c>
      <c r="E8" s="18">
        <v>82</v>
      </c>
      <c r="F8" s="22">
        <f t="shared" si="0"/>
        <v>1496.589</v>
      </c>
      <c r="G8" s="22">
        <f>C8*15+D8*9</f>
        <v>800.5889999999999</v>
      </c>
      <c r="H8" s="23">
        <f t="shared" si="1"/>
        <v>656</v>
      </c>
      <c r="I8" s="5">
        <v>40</v>
      </c>
      <c r="J8" s="5"/>
    </row>
    <row r="9" spans="1:10" ht="21.75" customHeight="1">
      <c r="A9" s="17">
        <v>4</v>
      </c>
      <c r="B9" s="17" t="s">
        <v>74</v>
      </c>
      <c r="C9" s="17">
        <v>23.655</v>
      </c>
      <c r="D9" s="17">
        <v>11.024</v>
      </c>
      <c r="E9" s="18">
        <v>33</v>
      </c>
      <c r="F9" s="22">
        <f t="shared" si="0"/>
        <v>758.041</v>
      </c>
      <c r="G9" s="22">
        <f>C9*15+D9*9</f>
        <v>454.04100000000005</v>
      </c>
      <c r="H9" s="23">
        <f t="shared" si="1"/>
        <v>264</v>
      </c>
      <c r="I9" s="5">
        <v>40</v>
      </c>
      <c r="J9" s="5"/>
    </row>
    <row r="10" spans="1:10" ht="21.75" customHeight="1">
      <c r="A10" s="17">
        <v>5</v>
      </c>
      <c r="B10" s="17" t="s">
        <v>86</v>
      </c>
      <c r="C10" s="17">
        <v>9.625</v>
      </c>
      <c r="D10" s="17">
        <v>6.4</v>
      </c>
      <c r="E10" s="18">
        <v>21</v>
      </c>
      <c r="F10" s="22">
        <f t="shared" si="0"/>
        <v>409.975</v>
      </c>
      <c r="G10" s="22">
        <f>C10*15+D10*9</f>
        <v>201.975</v>
      </c>
      <c r="H10" s="23">
        <f t="shared" si="1"/>
        <v>168</v>
      </c>
      <c r="I10" s="5">
        <v>40</v>
      </c>
      <c r="J10" s="5"/>
    </row>
    <row r="11" spans="1:10" ht="21.75" customHeight="1">
      <c r="A11" s="17">
        <v>6</v>
      </c>
      <c r="B11" s="17" t="s">
        <v>102</v>
      </c>
      <c r="C11" s="17">
        <v>51.757</v>
      </c>
      <c r="D11" s="17"/>
      <c r="E11" s="18">
        <v>30</v>
      </c>
      <c r="F11" s="22">
        <f t="shared" si="0"/>
        <v>901.084</v>
      </c>
      <c r="G11" s="22">
        <f>C11*12+D11*6</f>
        <v>621.084</v>
      </c>
      <c r="H11" s="23">
        <f t="shared" si="1"/>
        <v>240</v>
      </c>
      <c r="I11" s="5">
        <v>40</v>
      </c>
      <c r="J11" s="5"/>
    </row>
    <row r="12" spans="1:10" ht="21.75" customHeight="1">
      <c r="A12" s="17">
        <v>7</v>
      </c>
      <c r="B12" s="17" t="s">
        <v>181</v>
      </c>
      <c r="C12" s="17">
        <v>4.259</v>
      </c>
      <c r="D12" s="17">
        <v>8.7</v>
      </c>
      <c r="E12" s="18">
        <v>3</v>
      </c>
      <c r="F12" s="22">
        <f t="shared" si="0"/>
        <v>147.308</v>
      </c>
      <c r="G12" s="22">
        <f aca="true" t="shared" si="2" ref="G12:G18">C12*12+D12*6</f>
        <v>103.30799999999999</v>
      </c>
      <c r="H12" s="23">
        <f t="shared" si="1"/>
        <v>24</v>
      </c>
      <c r="I12" s="5">
        <v>20</v>
      </c>
      <c r="J12" s="5"/>
    </row>
    <row r="13" spans="1:10" ht="21.75" customHeight="1">
      <c r="A13" s="17">
        <v>8</v>
      </c>
      <c r="B13" s="17" t="s">
        <v>137</v>
      </c>
      <c r="C13" s="17">
        <v>9.71</v>
      </c>
      <c r="D13" s="17">
        <v>7.94</v>
      </c>
      <c r="E13" s="18">
        <v>12</v>
      </c>
      <c r="F13" s="22">
        <f t="shared" si="0"/>
        <v>280.16</v>
      </c>
      <c r="G13" s="22">
        <f t="shared" si="2"/>
        <v>164.16000000000003</v>
      </c>
      <c r="H13" s="23">
        <f t="shared" si="1"/>
        <v>96</v>
      </c>
      <c r="I13" s="5">
        <v>20</v>
      </c>
      <c r="J13" s="5"/>
    </row>
    <row r="14" spans="1:10" ht="21.75" customHeight="1">
      <c r="A14" s="17">
        <v>9</v>
      </c>
      <c r="B14" s="17" t="s">
        <v>153</v>
      </c>
      <c r="C14" s="17">
        <v>21.956</v>
      </c>
      <c r="D14" s="17">
        <v>2</v>
      </c>
      <c r="E14" s="18">
        <v>24</v>
      </c>
      <c r="F14" s="22">
        <f t="shared" si="0"/>
        <v>487.472</v>
      </c>
      <c r="G14" s="22">
        <f t="shared" si="2"/>
        <v>275.472</v>
      </c>
      <c r="H14" s="23">
        <f t="shared" si="1"/>
        <v>192</v>
      </c>
      <c r="I14" s="5">
        <v>20</v>
      </c>
      <c r="J14" s="5"/>
    </row>
    <row r="15" spans="1:10" ht="21.75" customHeight="1">
      <c r="A15" s="17">
        <v>10</v>
      </c>
      <c r="B15" s="17" t="s">
        <v>894</v>
      </c>
      <c r="C15" s="17">
        <v>5.16</v>
      </c>
      <c r="D15" s="17">
        <v>6.9</v>
      </c>
      <c r="E15" s="18">
        <v>18</v>
      </c>
      <c r="F15" s="22">
        <f t="shared" si="0"/>
        <v>267.32</v>
      </c>
      <c r="G15" s="22">
        <f t="shared" si="2"/>
        <v>103.32000000000001</v>
      </c>
      <c r="H15" s="23">
        <f t="shared" si="1"/>
        <v>144</v>
      </c>
      <c r="I15" s="5">
        <v>20</v>
      </c>
      <c r="J15" s="5"/>
    </row>
    <row r="16" spans="1:10" ht="21.75" customHeight="1">
      <c r="A16" s="17">
        <v>11</v>
      </c>
      <c r="B16" s="17" t="s">
        <v>192</v>
      </c>
      <c r="C16" s="17">
        <v>11</v>
      </c>
      <c r="D16" s="17"/>
      <c r="E16" s="18">
        <v>4</v>
      </c>
      <c r="F16" s="22">
        <f t="shared" si="0"/>
        <v>184</v>
      </c>
      <c r="G16" s="22">
        <f t="shared" si="2"/>
        <v>132</v>
      </c>
      <c r="H16" s="23">
        <f t="shared" si="1"/>
        <v>32</v>
      </c>
      <c r="I16" s="5">
        <v>20</v>
      </c>
      <c r="J16" s="5"/>
    </row>
    <row r="17" spans="1:10" ht="21.75" customHeight="1">
      <c r="A17" s="17">
        <v>12</v>
      </c>
      <c r="B17" s="17" t="s">
        <v>128</v>
      </c>
      <c r="C17" s="17">
        <v>13.977</v>
      </c>
      <c r="D17" s="17">
        <v>22.683</v>
      </c>
      <c r="E17" s="18">
        <v>23</v>
      </c>
      <c r="F17" s="22">
        <f t="shared" si="0"/>
        <v>507.822</v>
      </c>
      <c r="G17" s="22">
        <f t="shared" si="2"/>
        <v>303.822</v>
      </c>
      <c r="H17" s="23">
        <f t="shared" si="1"/>
        <v>184</v>
      </c>
      <c r="I17" s="5">
        <v>20</v>
      </c>
      <c r="J17" s="5"/>
    </row>
    <row r="18" spans="1:10" ht="21.75" customHeight="1">
      <c r="A18" s="17">
        <v>13</v>
      </c>
      <c r="B18" s="17" t="s">
        <v>171</v>
      </c>
      <c r="C18" s="17">
        <v>2.884</v>
      </c>
      <c r="D18" s="17">
        <v>23.5</v>
      </c>
      <c r="E18" s="18">
        <v>3</v>
      </c>
      <c r="F18" s="22">
        <f t="shared" si="0"/>
        <v>219.608</v>
      </c>
      <c r="G18" s="22">
        <f t="shared" si="2"/>
        <v>175.608</v>
      </c>
      <c r="H18" s="23">
        <f t="shared" si="1"/>
        <v>24</v>
      </c>
      <c r="I18" s="5">
        <v>20</v>
      </c>
      <c r="J18" s="5"/>
    </row>
    <row r="19" spans="1:10" ht="24" customHeight="1">
      <c r="A19" s="140" t="s">
        <v>958</v>
      </c>
      <c r="B19" s="140"/>
      <c r="C19" s="140"/>
      <c r="D19" s="140"/>
      <c r="E19" s="140"/>
      <c r="F19" s="140"/>
      <c r="G19" s="140"/>
      <c r="H19" s="140"/>
      <c r="I19" s="140"/>
      <c r="J19" s="140"/>
    </row>
  </sheetData>
  <sheetProtection/>
  <mergeCells count="4">
    <mergeCell ref="A1:B1"/>
    <mergeCell ref="A5:B5"/>
    <mergeCell ref="A19:J19"/>
    <mergeCell ref="A2:J3"/>
  </mergeCells>
  <printOptions/>
  <pageMargins left="0.9055118110236221" right="0.7480314960629921" top="0.9842519685039371" bottom="0.9055118110236221" header="0.5118110236220472" footer="0.5905511811023623"/>
  <pageSetup firstPageNumber="74" useFirstPageNumber="1" horizontalDpi="600" verticalDpi="600" orientation="landscape" paperSize="9"/>
  <headerFooter alignWithMargins="0">
    <oddFooter>&amp;C&amp;8-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19"/>
  <sheetViews>
    <sheetView workbookViewId="0" topLeftCell="A1">
      <selection activeCell="A2" sqref="A2:J3"/>
    </sheetView>
  </sheetViews>
  <sheetFormatPr defaultColWidth="9.00390625" defaultRowHeight="14.25"/>
  <cols>
    <col min="1" max="1" width="5.625" style="0" customWidth="1"/>
    <col min="2" max="2" width="13.125" style="0" customWidth="1"/>
    <col min="3" max="3" width="12.875" style="0" customWidth="1"/>
    <col min="4" max="4" width="12.75390625" style="0" customWidth="1"/>
    <col min="5" max="5" width="13.375" style="0" customWidth="1"/>
    <col min="6" max="6" width="11.25390625" style="0" customWidth="1"/>
    <col min="7" max="7" width="12.50390625" style="0" customWidth="1"/>
    <col min="8" max="8" width="12.125" style="0" customWidth="1"/>
    <col min="9" max="9" width="13.50390625" style="0" customWidth="1"/>
    <col min="10" max="10" width="12.25390625" style="0" customWidth="1"/>
  </cols>
  <sheetData>
    <row r="1" spans="1:5" ht="14.25">
      <c r="A1" s="114" t="s">
        <v>959</v>
      </c>
      <c r="B1" s="114"/>
      <c r="C1" s="2"/>
      <c r="D1" s="2"/>
      <c r="E1" s="2"/>
    </row>
    <row r="2" spans="1:10" ht="11.25" customHeight="1">
      <c r="A2" s="143" t="s">
        <v>960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0" ht="47.25" customHeight="1">
      <c r="A4" s="17" t="s">
        <v>2</v>
      </c>
      <c r="B4" s="18" t="s">
        <v>634</v>
      </c>
      <c r="C4" s="19" t="s">
        <v>943</v>
      </c>
      <c r="D4" s="19" t="s">
        <v>944</v>
      </c>
      <c r="E4" s="19" t="s">
        <v>945</v>
      </c>
      <c r="F4" s="18" t="s">
        <v>953</v>
      </c>
      <c r="G4" s="18" t="s">
        <v>954</v>
      </c>
      <c r="H4" s="18" t="s">
        <v>947</v>
      </c>
      <c r="I4" s="24" t="s">
        <v>948</v>
      </c>
      <c r="J4" s="18" t="s">
        <v>949</v>
      </c>
    </row>
    <row r="5" spans="1:10" ht="21.75" customHeight="1">
      <c r="A5" s="142" t="s">
        <v>774</v>
      </c>
      <c r="B5" s="142"/>
      <c r="C5" s="20">
        <f>SUM(C6:C18)</f>
        <v>271.17400000000004</v>
      </c>
      <c r="D5" s="20">
        <f>SUM(D6:D18)</f>
        <v>131.643</v>
      </c>
      <c r="E5" s="20">
        <f>SUM(E6:E18)</f>
        <v>303</v>
      </c>
      <c r="F5" s="21">
        <f>SUM(G5:I5)</f>
        <v>12396.258000000002</v>
      </c>
      <c r="G5" s="21">
        <f>SUM(G7:G18)</f>
        <v>8190.258000000001</v>
      </c>
      <c r="H5" s="7">
        <f>SUM(H6:H18)</f>
        <v>3636</v>
      </c>
      <c r="I5" s="7">
        <f>SUM(I6:I18)</f>
        <v>570</v>
      </c>
      <c r="J5" s="7"/>
    </row>
    <row r="6" spans="1:10" ht="24" customHeight="1">
      <c r="A6" s="17">
        <v>1</v>
      </c>
      <c r="B6" s="17" t="s">
        <v>23</v>
      </c>
      <c r="C6" s="17">
        <v>50.65</v>
      </c>
      <c r="D6" s="17"/>
      <c r="E6" s="18">
        <v>30</v>
      </c>
      <c r="F6" s="22">
        <f aca="true" t="shared" si="0" ref="F6:F18">SUM(G6:I6)</f>
        <v>1939.5</v>
      </c>
      <c r="G6" s="22">
        <f>C6*30+D6*24</f>
        <v>1519.5</v>
      </c>
      <c r="H6" s="23">
        <f>E6*12</f>
        <v>360</v>
      </c>
      <c r="I6" s="5">
        <v>60</v>
      </c>
      <c r="J6" s="5"/>
    </row>
    <row r="7" spans="1:10" ht="24" customHeight="1">
      <c r="A7" s="17">
        <v>2</v>
      </c>
      <c r="B7" s="17" t="s">
        <v>43</v>
      </c>
      <c r="C7" s="17">
        <v>33.191</v>
      </c>
      <c r="D7" s="17">
        <v>9.125</v>
      </c>
      <c r="E7" s="18">
        <v>20</v>
      </c>
      <c r="F7" s="22">
        <f t="shared" si="0"/>
        <v>1514.73</v>
      </c>
      <c r="G7" s="22">
        <f>C7*30+D7*24</f>
        <v>1214.73</v>
      </c>
      <c r="H7" s="23">
        <f aca="true" t="shared" si="1" ref="H7:H18">E7*12</f>
        <v>240</v>
      </c>
      <c r="I7" s="5">
        <v>60</v>
      </c>
      <c r="J7" s="5"/>
    </row>
    <row r="8" spans="1:10" ht="24" customHeight="1">
      <c r="A8" s="17">
        <v>3</v>
      </c>
      <c r="B8" s="17" t="s">
        <v>56</v>
      </c>
      <c r="C8" s="17">
        <v>33.35</v>
      </c>
      <c r="D8" s="17">
        <v>33.371</v>
      </c>
      <c r="E8" s="18">
        <v>82</v>
      </c>
      <c r="F8" s="22">
        <f t="shared" si="0"/>
        <v>2845.404</v>
      </c>
      <c r="G8" s="22">
        <f>C8*30+D8*24</f>
        <v>1801.404</v>
      </c>
      <c r="H8" s="23">
        <f t="shared" si="1"/>
        <v>984</v>
      </c>
      <c r="I8" s="5">
        <v>60</v>
      </c>
      <c r="J8" s="5"/>
    </row>
    <row r="9" spans="1:10" ht="24" customHeight="1">
      <c r="A9" s="17">
        <v>4</v>
      </c>
      <c r="B9" s="17" t="s">
        <v>74</v>
      </c>
      <c r="C9" s="17">
        <v>23.655</v>
      </c>
      <c r="D9" s="17">
        <v>11.024</v>
      </c>
      <c r="E9" s="18">
        <v>33</v>
      </c>
      <c r="F9" s="22">
        <f t="shared" si="0"/>
        <v>1430.226</v>
      </c>
      <c r="G9" s="22">
        <f>C9*30+D9*24</f>
        <v>974.2260000000001</v>
      </c>
      <c r="H9" s="23">
        <f t="shared" si="1"/>
        <v>396</v>
      </c>
      <c r="I9" s="5">
        <v>60</v>
      </c>
      <c r="J9" s="5"/>
    </row>
    <row r="10" spans="1:10" ht="24" customHeight="1">
      <c r="A10" s="17">
        <v>5</v>
      </c>
      <c r="B10" s="17" t="s">
        <v>86</v>
      </c>
      <c r="C10" s="17">
        <v>9.625</v>
      </c>
      <c r="D10" s="17">
        <v>6.4</v>
      </c>
      <c r="E10" s="18">
        <v>21</v>
      </c>
      <c r="F10" s="22">
        <f t="shared" si="0"/>
        <v>754.35</v>
      </c>
      <c r="G10" s="22">
        <f>C10*30+D10*24</f>
        <v>442.35</v>
      </c>
      <c r="H10" s="23">
        <f t="shared" si="1"/>
        <v>252</v>
      </c>
      <c r="I10" s="5">
        <v>60</v>
      </c>
      <c r="J10" s="5"/>
    </row>
    <row r="11" spans="1:10" ht="24" customHeight="1">
      <c r="A11" s="17">
        <v>6</v>
      </c>
      <c r="B11" s="17" t="s">
        <v>102</v>
      </c>
      <c r="C11" s="17">
        <v>51.757</v>
      </c>
      <c r="D11" s="17"/>
      <c r="E11" s="18">
        <v>30</v>
      </c>
      <c r="F11" s="22">
        <f t="shared" si="0"/>
        <v>1662.168</v>
      </c>
      <c r="G11" s="22">
        <f>C11*24+D11*12</f>
        <v>1242.168</v>
      </c>
      <c r="H11" s="23">
        <f t="shared" si="1"/>
        <v>360</v>
      </c>
      <c r="I11" s="5">
        <v>60</v>
      </c>
      <c r="J11" s="5"/>
    </row>
    <row r="12" spans="1:10" ht="19.5" customHeight="1">
      <c r="A12" s="17">
        <v>7</v>
      </c>
      <c r="B12" s="17" t="s">
        <v>181</v>
      </c>
      <c r="C12" s="17">
        <v>4.259</v>
      </c>
      <c r="D12" s="17">
        <v>8.7</v>
      </c>
      <c r="E12" s="18">
        <v>3</v>
      </c>
      <c r="F12" s="22">
        <f t="shared" si="0"/>
        <v>272.616</v>
      </c>
      <c r="G12" s="22">
        <f aca="true" t="shared" si="2" ref="G12:G18">C12*24+D12*12</f>
        <v>206.61599999999999</v>
      </c>
      <c r="H12" s="23">
        <f t="shared" si="1"/>
        <v>36</v>
      </c>
      <c r="I12" s="5">
        <v>30</v>
      </c>
      <c r="J12" s="5"/>
    </row>
    <row r="13" spans="1:10" ht="24" customHeight="1">
      <c r="A13" s="17">
        <v>8</v>
      </c>
      <c r="B13" s="17" t="s">
        <v>137</v>
      </c>
      <c r="C13" s="17">
        <v>9.71</v>
      </c>
      <c r="D13" s="17">
        <v>7.94</v>
      </c>
      <c r="E13" s="18">
        <v>12</v>
      </c>
      <c r="F13" s="22">
        <f t="shared" si="0"/>
        <v>502.32000000000005</v>
      </c>
      <c r="G13" s="22">
        <f t="shared" si="2"/>
        <v>328.32000000000005</v>
      </c>
      <c r="H13" s="23">
        <f t="shared" si="1"/>
        <v>144</v>
      </c>
      <c r="I13" s="5">
        <v>30</v>
      </c>
      <c r="J13" s="5"/>
    </row>
    <row r="14" spans="1:10" ht="24" customHeight="1">
      <c r="A14" s="17">
        <v>9</v>
      </c>
      <c r="B14" s="17" t="s">
        <v>153</v>
      </c>
      <c r="C14" s="17">
        <v>21.956</v>
      </c>
      <c r="D14" s="17">
        <v>2</v>
      </c>
      <c r="E14" s="18">
        <v>24</v>
      </c>
      <c r="F14" s="22">
        <f t="shared" si="0"/>
        <v>868.944</v>
      </c>
      <c r="G14" s="22">
        <f t="shared" si="2"/>
        <v>550.944</v>
      </c>
      <c r="H14" s="23">
        <f t="shared" si="1"/>
        <v>288</v>
      </c>
      <c r="I14" s="5">
        <v>30</v>
      </c>
      <c r="J14" s="5"/>
    </row>
    <row r="15" spans="1:10" ht="24" customHeight="1">
      <c r="A15" s="17">
        <v>10</v>
      </c>
      <c r="B15" s="17" t="s">
        <v>894</v>
      </c>
      <c r="C15" s="17">
        <v>5.16</v>
      </c>
      <c r="D15" s="17">
        <v>6.9</v>
      </c>
      <c r="E15" s="18">
        <v>18</v>
      </c>
      <c r="F15" s="22">
        <f t="shared" si="0"/>
        <v>452.64</v>
      </c>
      <c r="G15" s="22">
        <f t="shared" si="2"/>
        <v>206.64000000000001</v>
      </c>
      <c r="H15" s="23">
        <f t="shared" si="1"/>
        <v>216</v>
      </c>
      <c r="I15" s="5">
        <v>30</v>
      </c>
      <c r="J15" s="5"/>
    </row>
    <row r="16" spans="1:10" ht="24" customHeight="1">
      <c r="A16" s="17">
        <v>11</v>
      </c>
      <c r="B16" s="17" t="s">
        <v>192</v>
      </c>
      <c r="C16" s="17">
        <v>11</v>
      </c>
      <c r="D16" s="17"/>
      <c r="E16" s="18">
        <v>4</v>
      </c>
      <c r="F16" s="22">
        <f t="shared" si="0"/>
        <v>342</v>
      </c>
      <c r="G16" s="22">
        <f t="shared" si="2"/>
        <v>264</v>
      </c>
      <c r="H16" s="23">
        <f t="shared" si="1"/>
        <v>48</v>
      </c>
      <c r="I16" s="5">
        <v>30</v>
      </c>
      <c r="J16" s="5"/>
    </row>
    <row r="17" spans="1:10" ht="24" customHeight="1">
      <c r="A17" s="17">
        <v>12</v>
      </c>
      <c r="B17" s="17" t="s">
        <v>128</v>
      </c>
      <c r="C17" s="17">
        <v>13.977</v>
      </c>
      <c r="D17" s="17">
        <v>22.683</v>
      </c>
      <c r="E17" s="18">
        <v>23</v>
      </c>
      <c r="F17" s="22">
        <f t="shared" si="0"/>
        <v>913.644</v>
      </c>
      <c r="G17" s="22">
        <f t="shared" si="2"/>
        <v>607.644</v>
      </c>
      <c r="H17" s="23">
        <f t="shared" si="1"/>
        <v>276</v>
      </c>
      <c r="I17" s="5">
        <v>30</v>
      </c>
      <c r="J17" s="5"/>
    </row>
    <row r="18" spans="1:10" ht="24" customHeight="1">
      <c r="A18" s="17">
        <v>13</v>
      </c>
      <c r="B18" s="17" t="s">
        <v>171</v>
      </c>
      <c r="C18" s="17">
        <v>2.884</v>
      </c>
      <c r="D18" s="17">
        <v>23.5</v>
      </c>
      <c r="E18" s="18">
        <v>3</v>
      </c>
      <c r="F18" s="22">
        <f t="shared" si="0"/>
        <v>417.216</v>
      </c>
      <c r="G18" s="22">
        <f t="shared" si="2"/>
        <v>351.216</v>
      </c>
      <c r="H18" s="23">
        <f t="shared" si="1"/>
        <v>36</v>
      </c>
      <c r="I18" s="5">
        <v>30</v>
      </c>
      <c r="J18" s="5"/>
    </row>
    <row r="19" spans="1:10" ht="29.25" customHeight="1">
      <c r="A19" s="140" t="s">
        <v>961</v>
      </c>
      <c r="B19" s="140"/>
      <c r="C19" s="140"/>
      <c r="D19" s="140"/>
      <c r="E19" s="140"/>
      <c r="F19" s="140"/>
      <c r="G19" s="140"/>
      <c r="H19" s="140"/>
      <c r="I19" s="140"/>
      <c r="J19" s="140"/>
    </row>
  </sheetData>
  <sheetProtection/>
  <mergeCells count="4">
    <mergeCell ref="A1:B1"/>
    <mergeCell ref="A5:B5"/>
    <mergeCell ref="A19:J19"/>
    <mergeCell ref="A2:J3"/>
  </mergeCells>
  <printOptions horizontalCentered="1"/>
  <pageMargins left="0.7480314960629921" right="0.7480314960629921" top="0.9842519685039371" bottom="0.8267716535433072" header="0.5118110236220472" footer="0.5905511811023623"/>
  <pageSetup firstPageNumber="75" useFirstPageNumber="1" horizontalDpi="600" verticalDpi="600" orientation="landscape" paperSize="9"/>
  <headerFooter alignWithMargins="0">
    <oddFooter>&amp;C&amp;8-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G15" sqref="G15"/>
    </sheetView>
  </sheetViews>
  <sheetFormatPr defaultColWidth="9.00390625" defaultRowHeight="14.25"/>
  <cols>
    <col min="1" max="1" width="5.50390625" style="0" customWidth="1"/>
    <col min="2" max="2" width="11.00390625" style="0" customWidth="1"/>
    <col min="3" max="3" width="11.125" style="0" customWidth="1"/>
    <col min="4" max="4" width="15.00390625" style="0" customWidth="1"/>
    <col min="5" max="5" width="15.375" style="0" customWidth="1"/>
    <col min="6" max="6" width="7.75390625" style="0" customWidth="1"/>
    <col min="7" max="7" width="6.875" style="0" customWidth="1"/>
    <col min="8" max="8" width="16.375" style="0" customWidth="1"/>
    <col min="9" max="9" width="18.50390625" style="0" customWidth="1"/>
    <col min="10" max="10" width="11.00390625" style="0" customWidth="1"/>
    <col min="11" max="11" width="19.625" style="0" customWidth="1"/>
    <col min="12" max="12" width="16.875" style="0" customWidth="1"/>
    <col min="13" max="13" width="18.25390625" style="0" customWidth="1"/>
    <col min="14" max="14" width="7.875" style="0" customWidth="1"/>
  </cols>
  <sheetData>
    <row r="1" spans="1:2" ht="18" customHeight="1">
      <c r="A1" s="114" t="s">
        <v>962</v>
      </c>
      <c r="B1" s="114"/>
    </row>
    <row r="2" spans="1:14" ht="34.5" customHeight="1">
      <c r="A2" s="144" t="s">
        <v>963</v>
      </c>
      <c r="B2" s="144"/>
      <c r="C2" s="144"/>
      <c r="D2" s="144"/>
      <c r="E2" s="144"/>
      <c r="F2" s="144"/>
      <c r="G2" s="144"/>
      <c r="H2" s="144"/>
      <c r="I2" s="144"/>
      <c r="J2" s="144"/>
      <c r="K2" s="12"/>
      <c r="L2" s="12"/>
      <c r="M2" s="12"/>
      <c r="N2" s="12"/>
    </row>
    <row r="3" spans="1:14" ht="16.5" customHeight="1">
      <c r="A3" s="103" t="s">
        <v>2</v>
      </c>
      <c r="B3" s="103" t="s">
        <v>964</v>
      </c>
      <c r="C3" s="103" t="s">
        <v>965</v>
      </c>
      <c r="D3" s="103" t="s">
        <v>966</v>
      </c>
      <c r="E3" s="103" t="s">
        <v>967</v>
      </c>
      <c r="F3" s="104" t="s">
        <v>968</v>
      </c>
      <c r="G3" s="104"/>
      <c r="H3" s="104" t="s">
        <v>969</v>
      </c>
      <c r="I3" s="103" t="s">
        <v>970</v>
      </c>
      <c r="J3" s="103" t="s">
        <v>6</v>
      </c>
      <c r="K3" s="13"/>
      <c r="L3" s="13"/>
      <c r="M3" s="13"/>
      <c r="N3" s="13"/>
    </row>
    <row r="4" spans="1:14" ht="26.25" customHeight="1">
      <c r="A4" s="103"/>
      <c r="B4" s="103"/>
      <c r="C4" s="103"/>
      <c r="D4" s="103"/>
      <c r="E4" s="103"/>
      <c r="F4" s="5" t="s">
        <v>971</v>
      </c>
      <c r="G4" s="3" t="s">
        <v>972</v>
      </c>
      <c r="H4" s="104"/>
      <c r="I4" s="103"/>
      <c r="J4" s="103"/>
      <c r="K4" s="14"/>
      <c r="L4" s="14"/>
      <c r="M4" s="13"/>
      <c r="N4" s="13"/>
    </row>
    <row r="5" spans="1:14" s="1" customFormat="1" ht="30.75" customHeight="1">
      <c r="A5" s="145" t="s">
        <v>774</v>
      </c>
      <c r="B5" s="146"/>
      <c r="C5" s="6"/>
      <c r="D5" s="6"/>
      <c r="E5" s="6"/>
      <c r="F5" s="7">
        <f>SUM(F6:F12)</f>
        <v>63</v>
      </c>
      <c r="G5" s="7">
        <f>SUM(G6:G12)</f>
        <v>3255</v>
      </c>
      <c r="H5" s="8"/>
      <c r="I5" s="6"/>
      <c r="J5" s="6"/>
      <c r="K5" s="15"/>
      <c r="L5" s="15"/>
      <c r="M5" s="16"/>
      <c r="N5" s="16"/>
    </row>
    <row r="6" spans="1:14" ht="44.25" customHeight="1">
      <c r="A6" s="9">
        <v>1</v>
      </c>
      <c r="B6" s="9" t="s">
        <v>781</v>
      </c>
      <c r="C6" s="9" t="s">
        <v>973</v>
      </c>
      <c r="D6" s="9" t="s">
        <v>974</v>
      </c>
      <c r="E6" s="9" t="s">
        <v>975</v>
      </c>
      <c r="F6" s="10">
        <v>11</v>
      </c>
      <c r="G6" s="10">
        <v>763</v>
      </c>
      <c r="H6" s="10" t="s">
        <v>976</v>
      </c>
      <c r="I6" s="10" t="s">
        <v>977</v>
      </c>
      <c r="J6" s="9"/>
      <c r="K6" s="13"/>
      <c r="L6" s="13"/>
      <c r="M6" s="13"/>
      <c r="N6" s="13"/>
    </row>
    <row r="7" spans="1:14" ht="44.25" customHeight="1">
      <c r="A7" s="9">
        <v>2</v>
      </c>
      <c r="B7" s="9" t="s">
        <v>781</v>
      </c>
      <c r="C7" s="9" t="s">
        <v>978</v>
      </c>
      <c r="D7" s="9" t="s">
        <v>979</v>
      </c>
      <c r="E7" s="9" t="s">
        <v>975</v>
      </c>
      <c r="F7" s="9">
        <v>3</v>
      </c>
      <c r="G7" s="9">
        <v>285</v>
      </c>
      <c r="H7" s="10" t="s">
        <v>976</v>
      </c>
      <c r="I7" s="10" t="s">
        <v>980</v>
      </c>
      <c r="J7" s="9"/>
      <c r="K7" s="13"/>
      <c r="L7" s="13"/>
      <c r="M7" s="13"/>
      <c r="N7" s="13"/>
    </row>
    <row r="8" spans="1:14" ht="44.25" customHeight="1">
      <c r="A8" s="9">
        <v>3</v>
      </c>
      <c r="B8" s="9" t="s">
        <v>781</v>
      </c>
      <c r="C8" s="9" t="s">
        <v>981</v>
      </c>
      <c r="D8" s="9" t="s">
        <v>982</v>
      </c>
      <c r="E8" s="9" t="s">
        <v>975</v>
      </c>
      <c r="F8" s="9">
        <v>10</v>
      </c>
      <c r="G8" s="9">
        <v>313</v>
      </c>
      <c r="H8" s="10" t="s">
        <v>976</v>
      </c>
      <c r="I8" s="10" t="s">
        <v>983</v>
      </c>
      <c r="J8" s="9"/>
      <c r="K8" s="13"/>
      <c r="L8" s="13"/>
      <c r="M8" s="13"/>
      <c r="N8" s="13"/>
    </row>
    <row r="9" spans="1:14" ht="44.25" customHeight="1">
      <c r="A9" s="9">
        <v>4</v>
      </c>
      <c r="B9" s="9" t="s">
        <v>781</v>
      </c>
      <c r="C9" s="10" t="s">
        <v>984</v>
      </c>
      <c r="D9" s="10" t="s">
        <v>985</v>
      </c>
      <c r="E9" s="9" t="s">
        <v>975</v>
      </c>
      <c r="F9" s="10">
        <v>2</v>
      </c>
      <c r="G9" s="10">
        <v>56</v>
      </c>
      <c r="H9" s="10" t="s">
        <v>976</v>
      </c>
      <c r="I9" s="10" t="s">
        <v>986</v>
      </c>
      <c r="J9" s="10"/>
      <c r="K9" s="14"/>
      <c r="L9" s="14"/>
      <c r="M9" s="14"/>
      <c r="N9" s="13"/>
    </row>
    <row r="10" spans="1:14" ht="48" customHeight="1">
      <c r="A10" s="9">
        <v>5</v>
      </c>
      <c r="B10" s="9" t="s">
        <v>781</v>
      </c>
      <c r="C10" s="10" t="s">
        <v>987</v>
      </c>
      <c r="D10" s="10" t="s">
        <v>988</v>
      </c>
      <c r="E10" s="9" t="s">
        <v>975</v>
      </c>
      <c r="F10" s="10">
        <v>16</v>
      </c>
      <c r="G10" s="10">
        <v>323</v>
      </c>
      <c r="H10" s="10" t="s">
        <v>976</v>
      </c>
      <c r="I10" s="10" t="s">
        <v>989</v>
      </c>
      <c r="J10" s="10"/>
      <c r="K10" s="14"/>
      <c r="L10" s="14"/>
      <c r="M10" s="14"/>
      <c r="N10" s="13"/>
    </row>
    <row r="11" spans="1:14" ht="48" customHeight="1">
      <c r="A11" s="9">
        <v>6</v>
      </c>
      <c r="B11" s="9" t="s">
        <v>781</v>
      </c>
      <c r="C11" s="10" t="s">
        <v>990</v>
      </c>
      <c r="D11" s="11" t="s">
        <v>991</v>
      </c>
      <c r="E11" s="9" t="s">
        <v>975</v>
      </c>
      <c r="F11" s="10">
        <v>5</v>
      </c>
      <c r="G11" s="10">
        <v>235</v>
      </c>
      <c r="H11" s="10" t="s">
        <v>976</v>
      </c>
      <c r="I11" s="11" t="s">
        <v>992</v>
      </c>
      <c r="J11" s="10"/>
      <c r="K11" s="14"/>
      <c r="L11" s="14"/>
      <c r="M11" s="14"/>
      <c r="N11" s="13"/>
    </row>
    <row r="12" spans="1:14" ht="48" customHeight="1">
      <c r="A12" s="9">
        <v>7</v>
      </c>
      <c r="B12" s="9" t="s">
        <v>171</v>
      </c>
      <c r="C12" s="9" t="s">
        <v>993</v>
      </c>
      <c r="D12" s="9" t="s">
        <v>994</v>
      </c>
      <c r="E12" s="9" t="s">
        <v>975</v>
      </c>
      <c r="F12" s="9">
        <v>16</v>
      </c>
      <c r="G12" s="9">
        <v>1280</v>
      </c>
      <c r="H12" s="10" t="s">
        <v>976</v>
      </c>
      <c r="I12" s="9" t="s">
        <v>995</v>
      </c>
      <c r="J12" s="9"/>
      <c r="K12" s="13"/>
      <c r="L12" s="13"/>
      <c r="M12" s="13"/>
      <c r="N12" s="13"/>
    </row>
    <row r="13" spans="1:10" ht="24" customHeight="1">
      <c r="A13" s="112" t="s">
        <v>996</v>
      </c>
      <c r="B13" s="112"/>
      <c r="C13" s="112"/>
      <c r="D13" s="112"/>
      <c r="E13" s="112"/>
      <c r="F13" s="112"/>
      <c r="G13" s="112"/>
      <c r="H13" s="112"/>
      <c r="I13" s="112"/>
      <c r="J13" s="112"/>
    </row>
    <row r="14" ht="24" customHeight="1"/>
    <row r="15" ht="24" customHeight="1"/>
    <row r="16" ht="24" customHeight="1"/>
    <row r="17" ht="24" customHeight="1"/>
    <row r="18" ht="24" customHeight="1"/>
  </sheetData>
  <sheetProtection/>
  <mergeCells count="13">
    <mergeCell ref="A13:J13"/>
    <mergeCell ref="A3:A4"/>
    <mergeCell ref="B3:B4"/>
    <mergeCell ref="C3:C4"/>
    <mergeCell ref="D3:D4"/>
    <mergeCell ref="E3:E4"/>
    <mergeCell ref="H3:H4"/>
    <mergeCell ref="I3:I4"/>
    <mergeCell ref="J3:J4"/>
    <mergeCell ref="A1:B1"/>
    <mergeCell ref="A2:J2"/>
    <mergeCell ref="F3:G3"/>
    <mergeCell ref="A5:B5"/>
  </mergeCells>
  <printOptions horizontalCentered="1"/>
  <pageMargins left="0.7480314960629921" right="0.7480314960629921" top="0.7874015748031497" bottom="0.551181102362204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62"/>
  <sheetViews>
    <sheetView workbookViewId="0" topLeftCell="A1">
      <selection activeCell="A2" sqref="A2:J2"/>
    </sheetView>
  </sheetViews>
  <sheetFormatPr defaultColWidth="9.00390625" defaultRowHeight="14.25"/>
  <cols>
    <col min="1" max="1" width="6.625" style="0" customWidth="1"/>
    <col min="2" max="2" width="9.875" style="0" customWidth="1"/>
    <col min="3" max="3" width="16.375" style="0" customWidth="1"/>
    <col min="4" max="4" width="13.00390625" style="0" customWidth="1"/>
    <col min="6" max="6" width="16.00390625" style="0" customWidth="1"/>
    <col min="7" max="7" width="12.375" style="0" customWidth="1"/>
    <col min="8" max="8" width="12.00390625" style="0" customWidth="1"/>
    <col min="9" max="9" width="14.25390625" style="0" customWidth="1"/>
    <col min="10" max="10" width="9.75390625" style="0" customWidth="1"/>
  </cols>
  <sheetData>
    <row r="1" spans="1:2" ht="15" customHeight="1">
      <c r="A1" s="106" t="s">
        <v>196</v>
      </c>
      <c r="B1" s="106"/>
    </row>
    <row r="2" spans="1:10" ht="30" customHeight="1">
      <c r="A2" s="107" t="s">
        <v>197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7" customHeight="1">
      <c r="A3" s="9" t="s">
        <v>2</v>
      </c>
      <c r="B3" s="9" t="s">
        <v>3</v>
      </c>
      <c r="C3" s="9" t="s">
        <v>198</v>
      </c>
      <c r="D3" s="9" t="s">
        <v>199</v>
      </c>
      <c r="E3" s="9" t="s">
        <v>200</v>
      </c>
      <c r="F3" s="9" t="s">
        <v>201</v>
      </c>
      <c r="G3" s="9" t="s">
        <v>202</v>
      </c>
      <c r="H3" s="9" t="s">
        <v>203</v>
      </c>
      <c r="I3" s="9" t="s">
        <v>204</v>
      </c>
      <c r="J3" s="72" t="s">
        <v>6</v>
      </c>
    </row>
    <row r="4" spans="1:10" ht="19.5" customHeight="1">
      <c r="A4" s="9">
        <v>1</v>
      </c>
      <c r="B4" s="9" t="s">
        <v>43</v>
      </c>
      <c r="C4" s="9" t="s">
        <v>205</v>
      </c>
      <c r="D4" s="9" t="s">
        <v>20</v>
      </c>
      <c r="E4" s="9" t="s">
        <v>206</v>
      </c>
      <c r="F4" s="9" t="s">
        <v>207</v>
      </c>
      <c r="G4" s="9" t="s">
        <v>208</v>
      </c>
      <c r="H4" s="11">
        <v>57.5</v>
      </c>
      <c r="I4" s="9">
        <v>1952</v>
      </c>
      <c r="J4" s="9" t="s">
        <v>209</v>
      </c>
    </row>
    <row r="5" spans="1:10" ht="19.5" customHeight="1">
      <c r="A5" s="9">
        <v>2</v>
      </c>
      <c r="B5" s="9"/>
      <c r="C5" s="9" t="s">
        <v>210</v>
      </c>
      <c r="D5" s="9" t="s">
        <v>20</v>
      </c>
      <c r="E5" s="9" t="s">
        <v>211</v>
      </c>
      <c r="F5" s="9" t="s">
        <v>207</v>
      </c>
      <c r="G5" s="9" t="s">
        <v>212</v>
      </c>
      <c r="H5" s="11">
        <v>64</v>
      </c>
      <c r="I5" s="9">
        <v>1955</v>
      </c>
      <c r="J5" s="9" t="s">
        <v>213</v>
      </c>
    </row>
    <row r="6" spans="1:10" ht="19.5" customHeight="1">
      <c r="A6" s="9">
        <v>3</v>
      </c>
      <c r="B6" s="9"/>
      <c r="C6" s="9" t="s">
        <v>214</v>
      </c>
      <c r="D6" s="9" t="s">
        <v>20</v>
      </c>
      <c r="E6" s="9" t="s">
        <v>215</v>
      </c>
      <c r="F6" s="9" t="s">
        <v>207</v>
      </c>
      <c r="G6" s="9" t="s">
        <v>216</v>
      </c>
      <c r="H6" s="11">
        <v>75</v>
      </c>
      <c r="I6" s="9">
        <v>1952</v>
      </c>
      <c r="J6" s="9"/>
    </row>
    <row r="7" spans="1:10" ht="19.5" customHeight="1">
      <c r="A7" s="9">
        <v>4</v>
      </c>
      <c r="B7" s="9"/>
      <c r="C7" s="9" t="s">
        <v>217</v>
      </c>
      <c r="D7" s="9" t="s">
        <v>21</v>
      </c>
      <c r="E7" s="9" t="s">
        <v>218</v>
      </c>
      <c r="F7" s="9" t="s">
        <v>219</v>
      </c>
      <c r="G7" s="9">
        <v>0.6</v>
      </c>
      <c r="H7" s="9">
        <v>45</v>
      </c>
      <c r="I7" s="9" t="s">
        <v>220</v>
      </c>
      <c r="J7" s="9"/>
    </row>
    <row r="8" spans="1:10" ht="19.5" customHeight="1">
      <c r="A8" s="9">
        <v>5</v>
      </c>
      <c r="B8" s="9"/>
      <c r="C8" s="9" t="s">
        <v>221</v>
      </c>
      <c r="D8" s="9" t="s">
        <v>21</v>
      </c>
      <c r="E8" s="9" t="s">
        <v>222</v>
      </c>
      <c r="F8" s="9" t="s">
        <v>219</v>
      </c>
      <c r="G8" s="9">
        <v>0.8</v>
      </c>
      <c r="H8" s="9">
        <v>32</v>
      </c>
      <c r="I8" s="9" t="s">
        <v>223</v>
      </c>
      <c r="J8" s="9"/>
    </row>
    <row r="9" spans="1:10" ht="19.5" customHeight="1">
      <c r="A9" s="9">
        <v>6</v>
      </c>
      <c r="B9" s="9"/>
      <c r="C9" s="9" t="s">
        <v>224</v>
      </c>
      <c r="D9" s="9" t="s">
        <v>21</v>
      </c>
      <c r="E9" s="9" t="s">
        <v>225</v>
      </c>
      <c r="F9" s="9" t="s">
        <v>219</v>
      </c>
      <c r="G9" s="9">
        <v>0.8</v>
      </c>
      <c r="H9" s="9">
        <v>31</v>
      </c>
      <c r="I9" s="9" t="s">
        <v>226</v>
      </c>
      <c r="J9" s="9"/>
    </row>
    <row r="10" spans="1:10" ht="19.5" customHeight="1">
      <c r="A10" s="9">
        <v>7</v>
      </c>
      <c r="B10" s="9"/>
      <c r="C10" s="9" t="s">
        <v>227</v>
      </c>
      <c r="D10" s="9" t="s">
        <v>21</v>
      </c>
      <c r="E10" s="9" t="s">
        <v>228</v>
      </c>
      <c r="F10" s="9" t="s">
        <v>219</v>
      </c>
      <c r="G10" s="9">
        <v>0.7</v>
      </c>
      <c r="H10" s="9">
        <v>60</v>
      </c>
      <c r="I10" s="9" t="s">
        <v>229</v>
      </c>
      <c r="J10" s="9"/>
    </row>
    <row r="11" spans="1:10" ht="19.5" customHeight="1">
      <c r="A11" s="9">
        <v>8</v>
      </c>
      <c r="B11" s="9"/>
      <c r="C11" s="9" t="s">
        <v>230</v>
      </c>
      <c r="D11" s="9" t="s">
        <v>21</v>
      </c>
      <c r="E11" s="9" t="s">
        <v>231</v>
      </c>
      <c r="F11" s="9" t="s">
        <v>232</v>
      </c>
      <c r="G11" s="9">
        <v>0.4</v>
      </c>
      <c r="H11" s="9">
        <v>33</v>
      </c>
      <c r="I11" s="9" t="s">
        <v>233</v>
      </c>
      <c r="J11" s="9"/>
    </row>
    <row r="12" spans="1:10" ht="19.5" customHeight="1">
      <c r="A12" s="9">
        <v>9</v>
      </c>
      <c r="B12" s="9"/>
      <c r="C12" s="9" t="s">
        <v>234</v>
      </c>
      <c r="D12" s="9" t="s">
        <v>21</v>
      </c>
      <c r="E12" s="9" t="s">
        <v>235</v>
      </c>
      <c r="F12" s="9" t="s">
        <v>219</v>
      </c>
      <c r="G12" s="9">
        <v>0.65</v>
      </c>
      <c r="H12" s="9">
        <v>30</v>
      </c>
      <c r="I12" s="9" t="s">
        <v>236</v>
      </c>
      <c r="J12" s="9"/>
    </row>
    <row r="13" spans="1:10" ht="19.5" customHeight="1">
      <c r="A13" s="9">
        <v>10</v>
      </c>
      <c r="B13" s="9"/>
      <c r="C13" s="9" t="s">
        <v>234</v>
      </c>
      <c r="D13" s="9" t="s">
        <v>21</v>
      </c>
      <c r="E13" s="9" t="s">
        <v>237</v>
      </c>
      <c r="F13" s="9" t="s">
        <v>219</v>
      </c>
      <c r="G13" s="9">
        <v>0.7</v>
      </c>
      <c r="H13" s="9">
        <v>32</v>
      </c>
      <c r="I13" s="9" t="s">
        <v>223</v>
      </c>
      <c r="J13" s="9"/>
    </row>
    <row r="14" spans="1:10" ht="19.5" customHeight="1">
      <c r="A14" s="9">
        <v>11</v>
      </c>
      <c r="B14" s="9"/>
      <c r="C14" s="9" t="s">
        <v>238</v>
      </c>
      <c r="D14" s="9" t="s">
        <v>21</v>
      </c>
      <c r="E14" s="9" t="s">
        <v>239</v>
      </c>
      <c r="F14" s="9" t="s">
        <v>219</v>
      </c>
      <c r="G14" s="9">
        <v>0.4</v>
      </c>
      <c r="H14" s="9">
        <v>35</v>
      </c>
      <c r="I14" s="9" t="s">
        <v>240</v>
      </c>
      <c r="J14" s="9"/>
    </row>
    <row r="15" spans="1:10" ht="19.5" customHeight="1">
      <c r="A15" s="9">
        <v>12</v>
      </c>
      <c r="B15" s="9"/>
      <c r="C15" s="9" t="s">
        <v>241</v>
      </c>
      <c r="D15" s="9" t="s">
        <v>21</v>
      </c>
      <c r="E15" s="9" t="s">
        <v>242</v>
      </c>
      <c r="F15" s="9" t="s">
        <v>232</v>
      </c>
      <c r="G15" s="9">
        <v>0.6</v>
      </c>
      <c r="H15" s="9">
        <v>40</v>
      </c>
      <c r="I15" s="9" t="s">
        <v>220</v>
      </c>
      <c r="J15" s="9"/>
    </row>
    <row r="16" spans="1:10" ht="19.5" customHeight="1">
      <c r="A16" s="9">
        <v>13</v>
      </c>
      <c r="B16" s="9"/>
      <c r="C16" s="9" t="s">
        <v>241</v>
      </c>
      <c r="D16" s="9" t="s">
        <v>21</v>
      </c>
      <c r="E16" s="9" t="s">
        <v>243</v>
      </c>
      <c r="F16" s="9" t="s">
        <v>244</v>
      </c>
      <c r="G16" s="9">
        <v>0.6</v>
      </c>
      <c r="H16" s="9">
        <v>30</v>
      </c>
      <c r="I16" s="9" t="s">
        <v>236</v>
      </c>
      <c r="J16" s="9"/>
    </row>
    <row r="17" spans="1:10" ht="19.5" customHeight="1">
      <c r="A17" s="9">
        <v>14</v>
      </c>
      <c r="B17" s="9"/>
      <c r="C17" s="9" t="s">
        <v>241</v>
      </c>
      <c r="D17" s="9" t="s">
        <v>21</v>
      </c>
      <c r="E17" s="9" t="s">
        <v>245</v>
      </c>
      <c r="F17" s="9" t="s">
        <v>219</v>
      </c>
      <c r="G17" s="9">
        <v>0.4</v>
      </c>
      <c r="H17" s="9">
        <v>30</v>
      </c>
      <c r="I17" s="9" t="s">
        <v>236</v>
      </c>
      <c r="J17" s="9"/>
    </row>
    <row r="18" spans="1:10" ht="19.5" customHeight="1">
      <c r="A18" s="9">
        <v>15</v>
      </c>
      <c r="B18" s="9" t="s">
        <v>23</v>
      </c>
      <c r="C18" s="9" t="s">
        <v>246</v>
      </c>
      <c r="D18" s="9" t="s">
        <v>20</v>
      </c>
      <c r="E18" s="9" t="s">
        <v>247</v>
      </c>
      <c r="F18" s="9" t="s">
        <v>248</v>
      </c>
      <c r="G18" s="9" t="s">
        <v>249</v>
      </c>
      <c r="H18" s="9">
        <v>80</v>
      </c>
      <c r="I18" s="9">
        <v>1969</v>
      </c>
      <c r="J18" s="9" t="s">
        <v>250</v>
      </c>
    </row>
    <row r="19" spans="1:10" ht="19.5" customHeight="1">
      <c r="A19" s="9">
        <v>16</v>
      </c>
      <c r="B19" s="9"/>
      <c r="C19" s="9" t="s">
        <v>251</v>
      </c>
      <c r="D19" s="9" t="s">
        <v>20</v>
      </c>
      <c r="E19" s="9" t="s">
        <v>252</v>
      </c>
      <c r="F19" s="9" t="s">
        <v>248</v>
      </c>
      <c r="G19" s="9" t="s">
        <v>216</v>
      </c>
      <c r="H19" s="9">
        <v>75</v>
      </c>
      <c r="I19" s="9">
        <v>1952</v>
      </c>
      <c r="J19" s="9"/>
    </row>
    <row r="20" spans="1:10" ht="19.5" customHeight="1">
      <c r="A20" s="9">
        <v>17</v>
      </c>
      <c r="B20" s="9"/>
      <c r="C20" s="9" t="s">
        <v>253</v>
      </c>
      <c r="D20" s="9" t="s">
        <v>20</v>
      </c>
      <c r="E20" s="9" t="s">
        <v>254</v>
      </c>
      <c r="F20" s="9" t="s">
        <v>248</v>
      </c>
      <c r="G20" s="9" t="s">
        <v>212</v>
      </c>
      <c r="H20" s="9">
        <v>73</v>
      </c>
      <c r="I20" s="9">
        <v>1969</v>
      </c>
      <c r="J20" s="9"/>
    </row>
    <row r="21" spans="1:10" ht="19.5" customHeight="1">
      <c r="A21" s="9">
        <v>18</v>
      </c>
      <c r="B21" s="9"/>
      <c r="C21" s="9" t="s">
        <v>255</v>
      </c>
      <c r="D21" s="9" t="s">
        <v>20</v>
      </c>
      <c r="E21" s="9" t="s">
        <v>256</v>
      </c>
      <c r="F21" s="9" t="s">
        <v>248</v>
      </c>
      <c r="G21" s="9" t="s">
        <v>257</v>
      </c>
      <c r="H21" s="9">
        <v>66</v>
      </c>
      <c r="I21" s="9">
        <v>1972</v>
      </c>
      <c r="J21" s="9"/>
    </row>
    <row r="22" spans="1:10" ht="19.5" customHeight="1">
      <c r="A22" s="9">
        <v>19</v>
      </c>
      <c r="B22" s="9" t="s">
        <v>74</v>
      </c>
      <c r="C22" s="9" t="s">
        <v>258</v>
      </c>
      <c r="D22" s="9" t="s">
        <v>21</v>
      </c>
      <c r="E22" s="9" t="s">
        <v>259</v>
      </c>
      <c r="F22" s="9" t="s">
        <v>248</v>
      </c>
      <c r="G22" s="9" t="s">
        <v>260</v>
      </c>
      <c r="H22" s="9">
        <v>49.4</v>
      </c>
      <c r="I22" s="9">
        <v>1966.11</v>
      </c>
      <c r="J22" s="9" t="s">
        <v>261</v>
      </c>
    </row>
    <row r="23" spans="1:10" ht="19.5" customHeight="1">
      <c r="A23" s="9">
        <v>20</v>
      </c>
      <c r="B23" s="9"/>
      <c r="C23" s="9" t="s">
        <v>262</v>
      </c>
      <c r="D23" s="9" t="s">
        <v>21</v>
      </c>
      <c r="E23" s="9" t="s">
        <v>263</v>
      </c>
      <c r="F23" s="9" t="s">
        <v>248</v>
      </c>
      <c r="G23" s="9" t="s">
        <v>264</v>
      </c>
      <c r="H23" s="9">
        <v>42.5</v>
      </c>
      <c r="I23" s="76">
        <v>1972.1</v>
      </c>
      <c r="J23" s="9"/>
    </row>
    <row r="24" spans="1:10" ht="19.5" customHeight="1">
      <c r="A24" s="9">
        <v>21</v>
      </c>
      <c r="B24" s="9"/>
      <c r="C24" s="9" t="s">
        <v>265</v>
      </c>
      <c r="D24" s="9" t="s">
        <v>21</v>
      </c>
      <c r="E24" s="9" t="s">
        <v>266</v>
      </c>
      <c r="F24" s="9" t="s">
        <v>267</v>
      </c>
      <c r="G24" s="9" t="s">
        <v>268</v>
      </c>
      <c r="H24" s="9">
        <v>72</v>
      </c>
      <c r="I24" s="76">
        <v>1963.1</v>
      </c>
      <c r="J24" s="9"/>
    </row>
    <row r="25" spans="1:10" ht="19.5" customHeight="1">
      <c r="A25" s="9">
        <v>22</v>
      </c>
      <c r="B25" s="9"/>
      <c r="C25" s="9" t="s">
        <v>269</v>
      </c>
      <c r="D25" s="9" t="s">
        <v>21</v>
      </c>
      <c r="E25" s="9" t="s">
        <v>270</v>
      </c>
      <c r="F25" s="9" t="s">
        <v>248</v>
      </c>
      <c r="G25" s="9" t="s">
        <v>271</v>
      </c>
      <c r="H25" s="9">
        <v>39</v>
      </c>
      <c r="I25" s="76">
        <v>1955.1</v>
      </c>
      <c r="J25" s="9"/>
    </row>
    <row r="26" spans="1:10" ht="19.5" customHeight="1">
      <c r="A26" s="9">
        <v>23</v>
      </c>
      <c r="B26" s="9"/>
      <c r="C26" s="9" t="s">
        <v>272</v>
      </c>
      <c r="D26" s="9" t="s">
        <v>21</v>
      </c>
      <c r="E26" s="9" t="s">
        <v>270</v>
      </c>
      <c r="F26" s="9" t="s">
        <v>248</v>
      </c>
      <c r="G26" s="9" t="s">
        <v>273</v>
      </c>
      <c r="H26" s="9">
        <v>25.8</v>
      </c>
      <c r="I26" s="76">
        <v>1970.1</v>
      </c>
      <c r="J26" s="9"/>
    </row>
    <row r="27" spans="1:10" ht="19.5" customHeight="1">
      <c r="A27" s="9">
        <v>24</v>
      </c>
      <c r="B27" s="9" t="s">
        <v>86</v>
      </c>
      <c r="C27" s="9" t="s">
        <v>274</v>
      </c>
      <c r="D27" s="9" t="s">
        <v>21</v>
      </c>
      <c r="E27" s="9" t="s">
        <v>275</v>
      </c>
      <c r="F27" s="9" t="s">
        <v>276</v>
      </c>
      <c r="G27" s="9" t="s">
        <v>277</v>
      </c>
      <c r="H27" s="9">
        <v>47</v>
      </c>
      <c r="I27" s="9">
        <v>1982.12</v>
      </c>
      <c r="J27" s="9" t="s">
        <v>278</v>
      </c>
    </row>
    <row r="28" spans="1:10" ht="19.5" customHeight="1">
      <c r="A28" s="9">
        <v>25</v>
      </c>
      <c r="B28" s="9"/>
      <c r="C28" s="9" t="s">
        <v>279</v>
      </c>
      <c r="D28" s="9" t="s">
        <v>21</v>
      </c>
      <c r="E28" s="9" t="s">
        <v>280</v>
      </c>
      <c r="F28" s="9" t="s">
        <v>276</v>
      </c>
      <c r="G28" s="9" t="s">
        <v>281</v>
      </c>
      <c r="H28" s="9">
        <v>31.8</v>
      </c>
      <c r="I28" s="9">
        <v>1954.12</v>
      </c>
      <c r="J28" s="9"/>
    </row>
    <row r="29" spans="1:10" ht="19.5" customHeight="1">
      <c r="A29" s="9">
        <v>26</v>
      </c>
      <c r="B29" s="9"/>
      <c r="C29" s="9" t="s">
        <v>282</v>
      </c>
      <c r="D29" s="9" t="s">
        <v>21</v>
      </c>
      <c r="E29" s="9" t="s">
        <v>283</v>
      </c>
      <c r="F29" s="9" t="s">
        <v>276</v>
      </c>
      <c r="G29" s="9" t="s">
        <v>284</v>
      </c>
      <c r="H29" s="9">
        <v>30.8</v>
      </c>
      <c r="I29" s="9">
        <v>1946.12</v>
      </c>
      <c r="J29" s="9"/>
    </row>
    <row r="30" spans="1:10" ht="19.5" customHeight="1">
      <c r="A30" s="9">
        <v>27</v>
      </c>
      <c r="B30" s="9"/>
      <c r="C30" s="9" t="s">
        <v>285</v>
      </c>
      <c r="D30" s="9" t="s">
        <v>21</v>
      </c>
      <c r="E30" s="9" t="s">
        <v>286</v>
      </c>
      <c r="F30" s="9" t="s">
        <v>276</v>
      </c>
      <c r="G30" s="9" t="s">
        <v>287</v>
      </c>
      <c r="H30" s="9">
        <v>44</v>
      </c>
      <c r="I30" s="9">
        <v>1973.12</v>
      </c>
      <c r="J30" s="9"/>
    </row>
    <row r="31" spans="1:10" ht="19.5" customHeight="1">
      <c r="A31" s="9">
        <v>28</v>
      </c>
      <c r="B31" s="9"/>
      <c r="C31" s="9" t="s">
        <v>288</v>
      </c>
      <c r="D31" s="9" t="s">
        <v>21</v>
      </c>
      <c r="E31" s="9" t="s">
        <v>289</v>
      </c>
      <c r="F31" s="9" t="s">
        <v>276</v>
      </c>
      <c r="G31" s="9" t="s">
        <v>284</v>
      </c>
      <c r="H31" s="9">
        <v>30.5</v>
      </c>
      <c r="I31" s="9">
        <v>1938.12</v>
      </c>
      <c r="J31" s="9"/>
    </row>
    <row r="32" spans="1:10" ht="19.5" customHeight="1">
      <c r="A32" s="9">
        <v>29</v>
      </c>
      <c r="B32" s="9"/>
      <c r="C32" s="9" t="s">
        <v>290</v>
      </c>
      <c r="D32" s="9" t="s">
        <v>21</v>
      </c>
      <c r="E32" s="9" t="s">
        <v>291</v>
      </c>
      <c r="F32" s="9" t="s">
        <v>276</v>
      </c>
      <c r="G32" s="9" t="s">
        <v>292</v>
      </c>
      <c r="H32" s="9">
        <v>51.3</v>
      </c>
      <c r="I32" s="9">
        <v>1972.12</v>
      </c>
      <c r="J32" s="9"/>
    </row>
    <row r="33" spans="1:10" ht="19.5" customHeight="1">
      <c r="A33" s="9">
        <v>30</v>
      </c>
      <c r="B33" s="9"/>
      <c r="C33" s="9" t="s">
        <v>293</v>
      </c>
      <c r="D33" s="9" t="s">
        <v>21</v>
      </c>
      <c r="E33" s="9" t="s">
        <v>294</v>
      </c>
      <c r="F33" s="9" t="s">
        <v>276</v>
      </c>
      <c r="G33" s="9" t="s">
        <v>295</v>
      </c>
      <c r="H33" s="9">
        <v>34.2</v>
      </c>
      <c r="I33" s="9">
        <v>1967.12</v>
      </c>
      <c r="J33" s="9"/>
    </row>
    <row r="34" spans="1:10" ht="19.5" customHeight="1">
      <c r="A34" s="9">
        <v>31</v>
      </c>
      <c r="B34" s="9" t="s">
        <v>56</v>
      </c>
      <c r="C34" s="9" t="s">
        <v>296</v>
      </c>
      <c r="D34" s="9" t="s">
        <v>21</v>
      </c>
      <c r="E34" s="9" t="s">
        <v>297</v>
      </c>
      <c r="F34" s="48" t="s">
        <v>298</v>
      </c>
      <c r="G34" s="9" t="s">
        <v>299</v>
      </c>
      <c r="H34" s="9">
        <v>40</v>
      </c>
      <c r="I34" s="9">
        <v>1984.12</v>
      </c>
      <c r="J34" s="9" t="s">
        <v>300</v>
      </c>
    </row>
    <row r="35" spans="1:10" ht="19.5" customHeight="1">
      <c r="A35" s="9">
        <v>32</v>
      </c>
      <c r="B35" s="9"/>
      <c r="C35" s="9" t="s">
        <v>301</v>
      </c>
      <c r="D35" s="9" t="s">
        <v>21</v>
      </c>
      <c r="E35" s="9" t="s">
        <v>302</v>
      </c>
      <c r="F35" s="48" t="s">
        <v>298</v>
      </c>
      <c r="G35" s="9" t="s">
        <v>299</v>
      </c>
      <c r="H35" s="9">
        <v>40</v>
      </c>
      <c r="I35" s="9">
        <v>1973.12</v>
      </c>
      <c r="J35" s="9"/>
    </row>
    <row r="36" spans="1:10" ht="19.5" customHeight="1">
      <c r="A36" s="9">
        <v>33</v>
      </c>
      <c r="B36" s="9"/>
      <c r="C36" s="9" t="s">
        <v>303</v>
      </c>
      <c r="D36" s="9" t="s">
        <v>21</v>
      </c>
      <c r="E36" s="9" t="s">
        <v>304</v>
      </c>
      <c r="F36" s="48" t="s">
        <v>207</v>
      </c>
      <c r="G36" s="9" t="s">
        <v>305</v>
      </c>
      <c r="H36" s="9">
        <v>53</v>
      </c>
      <c r="I36" s="9">
        <v>1987.12</v>
      </c>
      <c r="J36" s="9"/>
    </row>
    <row r="37" spans="1:10" ht="19.5" customHeight="1">
      <c r="A37" s="9">
        <v>34</v>
      </c>
      <c r="B37" s="9"/>
      <c r="C37" s="9" t="s">
        <v>306</v>
      </c>
      <c r="D37" s="9" t="s">
        <v>21</v>
      </c>
      <c r="E37" s="9" t="s">
        <v>307</v>
      </c>
      <c r="F37" s="48" t="s">
        <v>298</v>
      </c>
      <c r="G37" s="9" t="s">
        <v>299</v>
      </c>
      <c r="H37" s="9">
        <v>32</v>
      </c>
      <c r="I37" s="9">
        <v>1968.12</v>
      </c>
      <c r="J37" s="9"/>
    </row>
    <row r="38" spans="1:10" ht="19.5" customHeight="1">
      <c r="A38" s="9">
        <v>35</v>
      </c>
      <c r="B38" s="9"/>
      <c r="C38" s="9" t="s">
        <v>308</v>
      </c>
      <c r="D38" s="9" t="s">
        <v>21</v>
      </c>
      <c r="E38" s="9" t="s">
        <v>309</v>
      </c>
      <c r="F38" s="48" t="s">
        <v>298</v>
      </c>
      <c r="G38" s="9" t="s">
        <v>299</v>
      </c>
      <c r="H38" s="9">
        <v>33</v>
      </c>
      <c r="I38" s="9">
        <v>1992.12</v>
      </c>
      <c r="J38" s="9"/>
    </row>
    <row r="39" spans="1:10" ht="19.5" customHeight="1">
      <c r="A39" s="9">
        <v>36</v>
      </c>
      <c r="B39" s="9"/>
      <c r="C39" s="9" t="s">
        <v>310</v>
      </c>
      <c r="D39" s="9" t="s">
        <v>21</v>
      </c>
      <c r="E39" s="9" t="s">
        <v>311</v>
      </c>
      <c r="F39" s="48" t="s">
        <v>298</v>
      </c>
      <c r="G39" s="9" t="s">
        <v>299</v>
      </c>
      <c r="H39" s="9">
        <v>25</v>
      </c>
      <c r="I39" s="9">
        <v>1966.12</v>
      </c>
      <c r="J39" s="9"/>
    </row>
    <row r="40" spans="1:10" ht="19.5" customHeight="1">
      <c r="A40" s="9">
        <v>37</v>
      </c>
      <c r="B40" s="9"/>
      <c r="C40" s="9" t="s">
        <v>312</v>
      </c>
      <c r="D40" s="9" t="s">
        <v>21</v>
      </c>
      <c r="E40" s="9" t="s">
        <v>313</v>
      </c>
      <c r="F40" s="48" t="s">
        <v>298</v>
      </c>
      <c r="G40" s="9" t="s">
        <v>314</v>
      </c>
      <c r="H40" s="9">
        <v>39</v>
      </c>
      <c r="I40" s="9">
        <v>1966.12</v>
      </c>
      <c r="J40" s="9"/>
    </row>
    <row r="41" spans="1:10" ht="19.5" customHeight="1">
      <c r="A41" s="9">
        <v>38</v>
      </c>
      <c r="B41" s="9"/>
      <c r="C41" s="9" t="s">
        <v>315</v>
      </c>
      <c r="D41" s="9" t="s">
        <v>21</v>
      </c>
      <c r="E41" s="9" t="s">
        <v>316</v>
      </c>
      <c r="F41" s="48" t="s">
        <v>298</v>
      </c>
      <c r="G41" s="9" t="s">
        <v>299</v>
      </c>
      <c r="H41" s="9">
        <v>40</v>
      </c>
      <c r="I41" s="9">
        <v>1982.12</v>
      </c>
      <c r="J41" s="9"/>
    </row>
    <row r="42" spans="1:10" ht="19.5" customHeight="1">
      <c r="A42" s="9">
        <v>39</v>
      </c>
      <c r="B42" s="9"/>
      <c r="C42" s="9" t="s">
        <v>317</v>
      </c>
      <c r="D42" s="9" t="s">
        <v>21</v>
      </c>
      <c r="E42" s="9" t="s">
        <v>318</v>
      </c>
      <c r="F42" s="48" t="s">
        <v>298</v>
      </c>
      <c r="G42" s="9" t="s">
        <v>299</v>
      </c>
      <c r="H42" s="9">
        <v>60</v>
      </c>
      <c r="I42" s="9">
        <v>1982.12</v>
      </c>
      <c r="J42" s="9"/>
    </row>
    <row r="43" spans="1:10" ht="19.5" customHeight="1">
      <c r="A43" s="9">
        <v>40</v>
      </c>
      <c r="B43" s="9"/>
      <c r="C43" s="9" t="s">
        <v>319</v>
      </c>
      <c r="D43" s="9" t="s">
        <v>21</v>
      </c>
      <c r="E43" s="9" t="s">
        <v>320</v>
      </c>
      <c r="F43" s="48" t="s">
        <v>207</v>
      </c>
      <c r="G43" s="9" t="s">
        <v>321</v>
      </c>
      <c r="H43" s="9">
        <v>54</v>
      </c>
      <c r="I43" s="9">
        <v>1971.12</v>
      </c>
      <c r="J43" s="9"/>
    </row>
    <row r="44" spans="1:10" ht="19.5" customHeight="1">
      <c r="A44" s="9">
        <v>41</v>
      </c>
      <c r="B44" s="9"/>
      <c r="C44" s="9" t="s">
        <v>322</v>
      </c>
      <c r="D44" s="9" t="s">
        <v>21</v>
      </c>
      <c r="E44" s="9" t="s">
        <v>323</v>
      </c>
      <c r="F44" s="48" t="s">
        <v>207</v>
      </c>
      <c r="G44" s="9" t="s">
        <v>324</v>
      </c>
      <c r="H44" s="9">
        <v>32</v>
      </c>
      <c r="I44" s="9">
        <v>1964.12</v>
      </c>
      <c r="J44" s="9"/>
    </row>
    <row r="45" spans="1:10" ht="19.5" customHeight="1">
      <c r="A45" s="9">
        <v>42</v>
      </c>
      <c r="B45" s="9"/>
      <c r="C45" s="9" t="s">
        <v>325</v>
      </c>
      <c r="D45" s="9" t="s">
        <v>21</v>
      </c>
      <c r="E45" s="9" t="s">
        <v>326</v>
      </c>
      <c r="F45" s="48" t="s">
        <v>298</v>
      </c>
      <c r="G45" s="9" t="s">
        <v>314</v>
      </c>
      <c r="H45" s="9">
        <v>32</v>
      </c>
      <c r="I45" s="9">
        <v>1964.12</v>
      </c>
      <c r="J45" s="9"/>
    </row>
    <row r="46" spans="1:10" ht="19.5" customHeight="1">
      <c r="A46" s="9">
        <v>43</v>
      </c>
      <c r="B46" s="9"/>
      <c r="C46" s="9" t="s">
        <v>327</v>
      </c>
      <c r="D46" s="9" t="s">
        <v>21</v>
      </c>
      <c r="E46" s="9" t="s">
        <v>328</v>
      </c>
      <c r="F46" s="48" t="s">
        <v>298</v>
      </c>
      <c r="G46" s="9" t="s">
        <v>299</v>
      </c>
      <c r="H46" s="9">
        <v>30</v>
      </c>
      <c r="I46" s="9">
        <v>1964.12</v>
      </c>
      <c r="J46" s="9"/>
    </row>
    <row r="47" spans="1:10" ht="19.5" customHeight="1">
      <c r="A47" s="9">
        <v>44</v>
      </c>
      <c r="B47" s="9"/>
      <c r="C47" s="9" t="s">
        <v>329</v>
      </c>
      <c r="D47" s="9" t="s">
        <v>21</v>
      </c>
      <c r="E47" s="9" t="s">
        <v>330</v>
      </c>
      <c r="F47" s="48" t="s">
        <v>298</v>
      </c>
      <c r="G47" s="9" t="s">
        <v>299</v>
      </c>
      <c r="H47" s="9">
        <v>38</v>
      </c>
      <c r="I47" s="9">
        <v>1980.12</v>
      </c>
      <c r="J47" s="9"/>
    </row>
    <row r="48" spans="1:10" ht="19.5" customHeight="1">
      <c r="A48" s="9">
        <v>45</v>
      </c>
      <c r="B48" s="9"/>
      <c r="C48" s="9" t="s">
        <v>331</v>
      </c>
      <c r="D48" s="9" t="s">
        <v>21</v>
      </c>
      <c r="E48" s="9"/>
      <c r="F48" s="48" t="s">
        <v>207</v>
      </c>
      <c r="G48" s="9" t="s">
        <v>332</v>
      </c>
      <c r="H48" s="9">
        <v>34</v>
      </c>
      <c r="I48" s="9">
        <v>1973.12</v>
      </c>
      <c r="J48" s="9"/>
    </row>
    <row r="49" spans="1:10" ht="19.5" customHeight="1">
      <c r="A49" s="9">
        <v>46</v>
      </c>
      <c r="B49" s="9" t="s">
        <v>153</v>
      </c>
      <c r="C49" s="9" t="s">
        <v>333</v>
      </c>
      <c r="D49" s="9" t="s">
        <v>20</v>
      </c>
      <c r="E49" s="9" t="s">
        <v>334</v>
      </c>
      <c r="F49" s="9" t="s">
        <v>248</v>
      </c>
      <c r="G49" s="9" t="s">
        <v>335</v>
      </c>
      <c r="H49" s="9">
        <v>53</v>
      </c>
      <c r="I49" s="9">
        <v>1994.11</v>
      </c>
      <c r="J49" s="9" t="s">
        <v>336</v>
      </c>
    </row>
    <row r="50" spans="1:10" ht="19.5" customHeight="1">
      <c r="A50" s="9">
        <v>47</v>
      </c>
      <c r="B50" s="9"/>
      <c r="C50" s="9" t="s">
        <v>337</v>
      </c>
      <c r="D50" s="9" t="s">
        <v>20</v>
      </c>
      <c r="E50" s="9" t="s">
        <v>338</v>
      </c>
      <c r="F50" s="9" t="s">
        <v>339</v>
      </c>
      <c r="G50" s="9" t="s">
        <v>340</v>
      </c>
      <c r="H50" s="9">
        <v>215</v>
      </c>
      <c r="I50" s="9">
        <v>1999.11</v>
      </c>
      <c r="J50" s="84"/>
    </row>
    <row r="51" spans="1:10" ht="19.5" customHeight="1">
      <c r="A51" s="9">
        <v>48</v>
      </c>
      <c r="B51" s="9" t="s">
        <v>341</v>
      </c>
      <c r="C51" s="9" t="s">
        <v>342</v>
      </c>
      <c r="D51" s="9" t="s">
        <v>20</v>
      </c>
      <c r="E51" s="9" t="s">
        <v>343</v>
      </c>
      <c r="F51" s="9" t="s">
        <v>344</v>
      </c>
      <c r="G51" s="9" t="s">
        <v>345</v>
      </c>
      <c r="H51" s="9">
        <v>56</v>
      </c>
      <c r="I51" s="76">
        <v>1965.1</v>
      </c>
      <c r="J51" s="9" t="s">
        <v>346</v>
      </c>
    </row>
    <row r="52" spans="1:10" ht="19.5" customHeight="1">
      <c r="A52" s="9">
        <v>49</v>
      </c>
      <c r="B52" s="9" t="s">
        <v>347</v>
      </c>
      <c r="C52" s="9" t="s">
        <v>348</v>
      </c>
      <c r="D52" s="9" t="s">
        <v>21</v>
      </c>
      <c r="E52" s="9" t="s">
        <v>349</v>
      </c>
      <c r="F52" s="9" t="s">
        <v>248</v>
      </c>
      <c r="G52" s="9" t="s">
        <v>350</v>
      </c>
      <c r="H52" s="9">
        <v>19</v>
      </c>
      <c r="I52" s="9" t="s">
        <v>351</v>
      </c>
      <c r="J52" s="9" t="s">
        <v>352</v>
      </c>
    </row>
    <row r="53" spans="1:10" ht="19.5" customHeight="1">
      <c r="A53" s="9">
        <v>50</v>
      </c>
      <c r="B53" s="9"/>
      <c r="C53" s="9" t="s">
        <v>353</v>
      </c>
      <c r="D53" s="9" t="s">
        <v>21</v>
      </c>
      <c r="E53" s="9" t="s">
        <v>354</v>
      </c>
      <c r="F53" s="9" t="s">
        <v>248</v>
      </c>
      <c r="G53" s="9" t="s">
        <v>355</v>
      </c>
      <c r="H53" s="9">
        <v>86</v>
      </c>
      <c r="I53" s="9" t="s">
        <v>356</v>
      </c>
      <c r="J53" s="84"/>
    </row>
    <row r="54" spans="1:10" ht="19.5" customHeight="1">
      <c r="A54" s="9">
        <v>51</v>
      </c>
      <c r="B54" s="9"/>
      <c r="C54" s="9" t="s">
        <v>357</v>
      </c>
      <c r="D54" s="9" t="s">
        <v>21</v>
      </c>
      <c r="E54" s="9" t="s">
        <v>358</v>
      </c>
      <c r="F54" s="9" t="s">
        <v>248</v>
      </c>
      <c r="G54" s="9" t="s">
        <v>359</v>
      </c>
      <c r="H54" s="9">
        <v>10</v>
      </c>
      <c r="I54" s="9" t="s">
        <v>360</v>
      </c>
      <c r="J54" s="84"/>
    </row>
    <row r="55" spans="1:10" ht="19.5" customHeight="1">
      <c r="A55" s="9">
        <v>52</v>
      </c>
      <c r="B55" s="9" t="s">
        <v>181</v>
      </c>
      <c r="C55" s="9" t="s">
        <v>361</v>
      </c>
      <c r="D55" s="9" t="s">
        <v>20</v>
      </c>
      <c r="E55" s="9" t="s">
        <v>362</v>
      </c>
      <c r="F55" s="9" t="s">
        <v>248</v>
      </c>
      <c r="G55" s="9" t="s">
        <v>363</v>
      </c>
      <c r="H55" s="9">
        <v>10</v>
      </c>
      <c r="I55" s="9">
        <v>1965.12</v>
      </c>
      <c r="J55" s="9" t="s">
        <v>336</v>
      </c>
    </row>
    <row r="56" spans="1:10" ht="19.5" customHeight="1">
      <c r="A56" s="9">
        <v>53</v>
      </c>
      <c r="B56" s="9"/>
      <c r="C56" s="9" t="s">
        <v>364</v>
      </c>
      <c r="D56" s="9" t="s">
        <v>20</v>
      </c>
      <c r="E56" s="9" t="s">
        <v>365</v>
      </c>
      <c r="F56" s="9" t="s">
        <v>248</v>
      </c>
      <c r="G56" s="9" t="s">
        <v>366</v>
      </c>
      <c r="H56" s="9"/>
      <c r="I56" s="9">
        <v>1965.12</v>
      </c>
      <c r="J56" s="84"/>
    </row>
    <row r="57" spans="1:10" ht="19.5" customHeight="1">
      <c r="A57" s="9">
        <v>54</v>
      </c>
      <c r="B57" s="9" t="s">
        <v>137</v>
      </c>
      <c r="C57" s="9" t="s">
        <v>367</v>
      </c>
      <c r="D57" s="9" t="s">
        <v>20</v>
      </c>
      <c r="E57" s="9" t="s">
        <v>368</v>
      </c>
      <c r="F57" s="9" t="s">
        <v>369</v>
      </c>
      <c r="G57" s="9">
        <v>0.66</v>
      </c>
      <c r="H57" s="9">
        <v>45</v>
      </c>
      <c r="I57" s="9">
        <v>1995</v>
      </c>
      <c r="J57" s="9" t="s">
        <v>346</v>
      </c>
    </row>
    <row r="58" spans="1:10" ht="19.5" customHeight="1">
      <c r="A58" s="9">
        <v>55</v>
      </c>
      <c r="B58" s="9" t="s">
        <v>171</v>
      </c>
      <c r="C58" s="9" t="s">
        <v>370</v>
      </c>
      <c r="D58" s="9" t="s">
        <v>20</v>
      </c>
      <c r="E58" s="9" t="s">
        <v>371</v>
      </c>
      <c r="F58" s="9" t="s">
        <v>248</v>
      </c>
      <c r="G58" s="9" t="s">
        <v>372</v>
      </c>
      <c r="H58" s="9">
        <v>31</v>
      </c>
      <c r="I58" s="9">
        <v>1982</v>
      </c>
      <c r="J58" s="9" t="s">
        <v>209</v>
      </c>
    </row>
    <row r="59" spans="1:10" ht="19.5" customHeight="1">
      <c r="A59" s="9">
        <v>56</v>
      </c>
      <c r="B59" s="9"/>
      <c r="C59" s="9" t="s">
        <v>373</v>
      </c>
      <c r="D59" s="9" t="s">
        <v>20</v>
      </c>
      <c r="E59" s="9" t="s">
        <v>374</v>
      </c>
      <c r="F59" s="9" t="s">
        <v>375</v>
      </c>
      <c r="G59" s="9" t="s">
        <v>376</v>
      </c>
      <c r="H59" s="9">
        <v>35</v>
      </c>
      <c r="I59" s="9">
        <v>1998.12</v>
      </c>
      <c r="J59" s="84"/>
    </row>
    <row r="60" spans="1:10" ht="19.5" customHeight="1">
      <c r="A60" s="9">
        <v>57</v>
      </c>
      <c r="B60" s="9"/>
      <c r="C60" s="9" t="s">
        <v>377</v>
      </c>
      <c r="D60" s="9" t="s">
        <v>20</v>
      </c>
      <c r="E60" s="9" t="s">
        <v>378</v>
      </c>
      <c r="F60" s="9" t="s">
        <v>375</v>
      </c>
      <c r="G60" s="9" t="s">
        <v>379</v>
      </c>
      <c r="H60" s="9">
        <v>27.6</v>
      </c>
      <c r="I60" s="9">
        <v>1964.12</v>
      </c>
      <c r="J60" s="84"/>
    </row>
    <row r="61" spans="1:10" ht="19.5" customHeight="1">
      <c r="A61" s="9">
        <v>58</v>
      </c>
      <c r="B61" s="9" t="s">
        <v>192</v>
      </c>
      <c r="C61" s="9" t="s">
        <v>380</v>
      </c>
      <c r="D61" s="9" t="s">
        <v>381</v>
      </c>
      <c r="E61" s="9" t="s">
        <v>382</v>
      </c>
      <c r="F61" s="9" t="s">
        <v>248</v>
      </c>
      <c r="G61" s="9" t="s">
        <v>383</v>
      </c>
      <c r="H61" s="9">
        <v>53</v>
      </c>
      <c r="I61" s="9">
        <v>1972</v>
      </c>
      <c r="J61" s="9" t="s">
        <v>336</v>
      </c>
    </row>
    <row r="62" spans="1:10" ht="19.5" customHeight="1">
      <c r="A62" s="9">
        <v>59</v>
      </c>
      <c r="B62" s="9"/>
      <c r="C62" s="9" t="s">
        <v>384</v>
      </c>
      <c r="D62" s="9" t="s">
        <v>381</v>
      </c>
      <c r="E62" s="9" t="s">
        <v>385</v>
      </c>
      <c r="F62" s="9" t="s">
        <v>267</v>
      </c>
      <c r="G62" s="9" t="s">
        <v>386</v>
      </c>
      <c r="H62" s="9">
        <v>43</v>
      </c>
      <c r="I62" s="9">
        <v>1996</v>
      </c>
      <c r="J62" s="84"/>
    </row>
  </sheetData>
  <sheetProtection/>
  <mergeCells count="2">
    <mergeCell ref="A1:B1"/>
    <mergeCell ref="A2:J2"/>
  </mergeCells>
  <printOptions horizontalCentered="1"/>
  <pageMargins left="0.7480314960629921" right="0.7480314960629921" top="0.7874015748031497" bottom="0.6692913385826772" header="0.5118110236220472" footer="0.4724409448818898"/>
  <pageSetup firstPageNumber="58" useFirstPageNumber="1" horizontalDpi="600" verticalDpi="600" orientation="landscape" paperSize="9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20"/>
  <sheetViews>
    <sheetView workbookViewId="0" topLeftCell="A1">
      <selection activeCell="A20" sqref="A20:L20"/>
    </sheetView>
  </sheetViews>
  <sheetFormatPr defaultColWidth="9.00390625" defaultRowHeight="14.25"/>
  <cols>
    <col min="1" max="1" width="4.875" style="88" customWidth="1"/>
    <col min="2" max="2" width="16.875" style="88" customWidth="1"/>
    <col min="3" max="3" width="11.125" style="88" customWidth="1"/>
    <col min="4" max="4" width="10.625" style="88" customWidth="1"/>
    <col min="5" max="5" width="11.00390625" style="88" customWidth="1"/>
    <col min="6" max="6" width="12.00390625" style="88" customWidth="1"/>
    <col min="7" max="7" width="8.125" style="88" customWidth="1"/>
    <col min="8" max="8" width="8.75390625" style="88" customWidth="1"/>
    <col min="9" max="9" width="7.125" style="88" customWidth="1"/>
    <col min="10" max="10" width="7.50390625" style="88" customWidth="1"/>
    <col min="11" max="11" width="8.875" style="88" customWidth="1"/>
    <col min="12" max="12" width="8.00390625" style="88" customWidth="1"/>
    <col min="13" max="16384" width="9.00390625" style="88" customWidth="1"/>
  </cols>
  <sheetData>
    <row r="1" spans="1:3" ht="14.25">
      <c r="A1" s="106" t="s">
        <v>387</v>
      </c>
      <c r="B1" s="106"/>
      <c r="C1" s="89"/>
    </row>
    <row r="2" spans="2:12" s="85" customFormat="1" ht="33" customHeight="1">
      <c r="B2" s="108" t="s">
        <v>388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86" customFormat="1" ht="24" customHeight="1">
      <c r="A3" s="110" t="s">
        <v>2</v>
      </c>
      <c r="B3" s="110" t="s">
        <v>389</v>
      </c>
      <c r="C3" s="110" t="s">
        <v>390</v>
      </c>
      <c r="D3" s="109" t="s">
        <v>391</v>
      </c>
      <c r="E3" s="109"/>
      <c r="F3" s="110" t="s">
        <v>392</v>
      </c>
      <c r="G3" s="110" t="s">
        <v>393</v>
      </c>
      <c r="H3" s="110"/>
      <c r="I3" s="110" t="s">
        <v>394</v>
      </c>
      <c r="J3" s="110"/>
      <c r="K3" s="110" t="s">
        <v>395</v>
      </c>
      <c r="L3" s="110"/>
    </row>
    <row r="4" spans="1:12" s="86" customFormat="1" ht="24.75" customHeight="1">
      <c r="A4" s="110"/>
      <c r="B4" s="110"/>
      <c r="C4" s="110"/>
      <c r="D4" s="110" t="s">
        <v>396</v>
      </c>
      <c r="E4" s="110" t="s">
        <v>397</v>
      </c>
      <c r="F4" s="110"/>
      <c r="G4" s="110"/>
      <c r="H4" s="110"/>
      <c r="I4" s="10" t="s">
        <v>398</v>
      </c>
      <c r="J4" s="10" t="s">
        <v>399</v>
      </c>
      <c r="K4" s="110" t="s">
        <v>400</v>
      </c>
      <c r="L4" s="110" t="s">
        <v>401</v>
      </c>
    </row>
    <row r="5" spans="1:12" s="86" customFormat="1" ht="29.25" customHeight="1">
      <c r="A5" s="113"/>
      <c r="B5" s="113"/>
      <c r="C5" s="110"/>
      <c r="D5" s="110"/>
      <c r="E5" s="110"/>
      <c r="F5" s="110"/>
      <c r="G5" s="10" t="s">
        <v>402</v>
      </c>
      <c r="H5" s="10" t="s">
        <v>403</v>
      </c>
      <c r="I5" s="10" t="s">
        <v>404</v>
      </c>
      <c r="J5" s="10" t="s">
        <v>405</v>
      </c>
      <c r="K5" s="110"/>
      <c r="L5" s="110"/>
    </row>
    <row r="6" spans="1:12" s="86" customFormat="1" ht="18" customHeight="1">
      <c r="A6" s="111" t="s">
        <v>406</v>
      </c>
      <c r="B6" s="111"/>
      <c r="C6" s="90">
        <f>SUM(C7:C18)</f>
        <v>104</v>
      </c>
      <c r="D6" s="90">
        <f aca="true" t="shared" si="0" ref="D6:L6">SUM(D7:D18)</f>
        <v>262</v>
      </c>
      <c r="E6" s="90">
        <f t="shared" si="0"/>
        <v>47284</v>
      </c>
      <c r="F6" s="90">
        <f t="shared" si="0"/>
        <v>453.2200000000001</v>
      </c>
      <c r="G6" s="90">
        <f t="shared" si="0"/>
        <v>26.651</v>
      </c>
      <c r="H6" s="91">
        <f t="shared" si="0"/>
        <v>135.81400000000002</v>
      </c>
      <c r="I6" s="90">
        <f t="shared" si="0"/>
        <v>178</v>
      </c>
      <c r="J6" s="90">
        <f t="shared" si="0"/>
        <v>67660</v>
      </c>
      <c r="K6" s="91">
        <f t="shared" si="0"/>
        <v>43.83</v>
      </c>
      <c r="L6" s="90">
        <f t="shared" si="0"/>
        <v>414.14</v>
      </c>
    </row>
    <row r="7" spans="1:12" s="86" customFormat="1" ht="21.75" customHeight="1">
      <c r="A7" s="75">
        <v>1</v>
      </c>
      <c r="B7" s="10" t="s">
        <v>43</v>
      </c>
      <c r="C7" s="92">
        <v>17</v>
      </c>
      <c r="D7" s="10">
        <v>38</v>
      </c>
      <c r="E7" s="10">
        <v>6975</v>
      </c>
      <c r="F7" s="10">
        <v>55.24</v>
      </c>
      <c r="G7" s="10">
        <v>4.56</v>
      </c>
      <c r="H7" s="10">
        <v>10.15</v>
      </c>
      <c r="I7" s="10">
        <v>24</v>
      </c>
      <c r="J7" s="10">
        <v>7310</v>
      </c>
      <c r="K7" s="10">
        <v>5.63</v>
      </c>
      <c r="L7" s="10">
        <v>51.49</v>
      </c>
    </row>
    <row r="8" spans="1:12" s="86" customFormat="1" ht="21.75" customHeight="1">
      <c r="A8" s="75">
        <v>2</v>
      </c>
      <c r="B8" s="10" t="s">
        <v>23</v>
      </c>
      <c r="C8" s="92">
        <v>17</v>
      </c>
      <c r="D8" s="10">
        <v>40</v>
      </c>
      <c r="E8" s="10">
        <v>6535</v>
      </c>
      <c r="F8" s="10">
        <v>52.5</v>
      </c>
      <c r="G8" s="10">
        <v>7.25</v>
      </c>
      <c r="H8" s="10">
        <v>16.76</v>
      </c>
      <c r="I8" s="10">
        <v>26</v>
      </c>
      <c r="J8" s="10">
        <v>10150</v>
      </c>
      <c r="K8" s="10"/>
      <c r="L8" s="10">
        <v>114.2</v>
      </c>
    </row>
    <row r="9" spans="1:12" s="86" customFormat="1" ht="21.75" customHeight="1">
      <c r="A9" s="75">
        <v>3</v>
      </c>
      <c r="B9" s="48" t="s">
        <v>74</v>
      </c>
      <c r="C9" s="93">
        <v>10</v>
      </c>
      <c r="D9" s="48">
        <v>20</v>
      </c>
      <c r="E9" s="48">
        <v>2181</v>
      </c>
      <c r="F9" s="48">
        <v>56.96</v>
      </c>
      <c r="G9" s="48">
        <v>3.2</v>
      </c>
      <c r="H9" s="48">
        <v>12.05</v>
      </c>
      <c r="I9" s="48">
        <v>25</v>
      </c>
      <c r="J9" s="48">
        <v>5270</v>
      </c>
      <c r="K9" s="48">
        <v>13</v>
      </c>
      <c r="L9" s="48">
        <v>82</v>
      </c>
    </row>
    <row r="10" spans="1:12" s="86" customFormat="1" ht="21.75" customHeight="1">
      <c r="A10" s="75">
        <v>4</v>
      </c>
      <c r="B10" s="10" t="s">
        <v>56</v>
      </c>
      <c r="C10" s="92">
        <v>23</v>
      </c>
      <c r="D10" s="10">
        <v>56</v>
      </c>
      <c r="E10" s="10">
        <v>9524</v>
      </c>
      <c r="F10" s="10">
        <v>108.96</v>
      </c>
      <c r="G10" s="10">
        <v>2.725</v>
      </c>
      <c r="H10" s="10">
        <v>18.634</v>
      </c>
      <c r="I10" s="10">
        <v>31</v>
      </c>
      <c r="J10" s="10">
        <v>11070</v>
      </c>
      <c r="K10" s="10">
        <v>8.3</v>
      </c>
      <c r="L10" s="10">
        <v>52.11</v>
      </c>
    </row>
    <row r="11" spans="1:14" s="86" customFormat="1" ht="21.75" customHeight="1">
      <c r="A11" s="75">
        <v>5</v>
      </c>
      <c r="B11" s="10" t="s">
        <v>102</v>
      </c>
      <c r="C11" s="92">
        <v>13</v>
      </c>
      <c r="D11" s="10">
        <v>33</v>
      </c>
      <c r="E11" s="10">
        <v>5462</v>
      </c>
      <c r="F11" s="10">
        <v>46.8</v>
      </c>
      <c r="G11" s="10">
        <v>5.236</v>
      </c>
      <c r="H11" s="10">
        <v>16.51</v>
      </c>
      <c r="I11" s="10">
        <v>25</v>
      </c>
      <c r="J11" s="10">
        <v>9420</v>
      </c>
      <c r="K11" s="10">
        <v>6.9</v>
      </c>
      <c r="L11" s="10">
        <v>50.34</v>
      </c>
      <c r="N11" s="95"/>
    </row>
    <row r="12" spans="1:14" s="86" customFormat="1" ht="21.75" customHeight="1">
      <c r="A12" s="75">
        <v>6</v>
      </c>
      <c r="B12" s="10" t="s">
        <v>86</v>
      </c>
      <c r="C12" s="92">
        <v>7</v>
      </c>
      <c r="D12" s="10">
        <v>13</v>
      </c>
      <c r="E12" s="10">
        <v>2365</v>
      </c>
      <c r="F12" s="10">
        <v>18.9</v>
      </c>
      <c r="G12" s="10">
        <v>0.5</v>
      </c>
      <c r="H12" s="10">
        <v>8.2</v>
      </c>
      <c r="I12" s="10">
        <v>11</v>
      </c>
      <c r="J12" s="10">
        <v>3200</v>
      </c>
      <c r="K12" s="10"/>
      <c r="L12" s="10"/>
      <c r="N12" s="95"/>
    </row>
    <row r="13" spans="1:12" s="86" customFormat="1" ht="21.75" customHeight="1">
      <c r="A13" s="75">
        <v>7</v>
      </c>
      <c r="B13" s="10" t="s">
        <v>137</v>
      </c>
      <c r="C13" s="92">
        <v>4</v>
      </c>
      <c r="D13" s="10">
        <v>7</v>
      </c>
      <c r="E13" s="10">
        <v>975</v>
      </c>
      <c r="F13" s="10">
        <v>6.8</v>
      </c>
      <c r="G13" s="10">
        <v>0.74</v>
      </c>
      <c r="H13" s="10">
        <v>1.91</v>
      </c>
      <c r="I13" s="10">
        <v>6</v>
      </c>
      <c r="J13" s="10">
        <v>1490</v>
      </c>
      <c r="K13" s="10"/>
      <c r="L13" s="10">
        <v>8.9</v>
      </c>
    </row>
    <row r="14" spans="1:12" s="86" customFormat="1" ht="21.75" customHeight="1">
      <c r="A14" s="75">
        <v>8</v>
      </c>
      <c r="B14" s="10" t="s">
        <v>407</v>
      </c>
      <c r="C14" s="92">
        <v>3</v>
      </c>
      <c r="D14" s="10">
        <v>12</v>
      </c>
      <c r="E14" s="10">
        <v>2340</v>
      </c>
      <c r="F14" s="10">
        <v>21.53</v>
      </c>
      <c r="G14" s="10">
        <v>0.84</v>
      </c>
      <c r="H14" s="10">
        <v>7.8</v>
      </c>
      <c r="I14" s="10">
        <v>8</v>
      </c>
      <c r="J14" s="10">
        <v>3500</v>
      </c>
      <c r="K14" s="10"/>
      <c r="L14" s="10">
        <v>39</v>
      </c>
    </row>
    <row r="15" spans="1:12" s="86" customFormat="1" ht="21.75" customHeight="1">
      <c r="A15" s="75">
        <v>9</v>
      </c>
      <c r="B15" s="10" t="s">
        <v>192</v>
      </c>
      <c r="C15" s="92">
        <v>1</v>
      </c>
      <c r="D15" s="10">
        <v>1</v>
      </c>
      <c r="E15" s="10">
        <v>160</v>
      </c>
      <c r="F15" s="10">
        <v>1.93</v>
      </c>
      <c r="G15" s="10"/>
      <c r="H15" s="10">
        <v>1.2</v>
      </c>
      <c r="I15" s="10">
        <v>2</v>
      </c>
      <c r="J15" s="10">
        <v>280</v>
      </c>
      <c r="K15" s="10"/>
      <c r="L15" s="10">
        <v>5</v>
      </c>
    </row>
    <row r="16" spans="1:12" s="86" customFormat="1" ht="21.75" customHeight="1">
      <c r="A16" s="75">
        <v>10</v>
      </c>
      <c r="B16" s="10" t="s">
        <v>408</v>
      </c>
      <c r="C16" s="92">
        <v>2</v>
      </c>
      <c r="D16" s="10">
        <v>4</v>
      </c>
      <c r="E16" s="10">
        <v>555</v>
      </c>
      <c r="F16" s="10">
        <v>4.1</v>
      </c>
      <c r="G16" s="10">
        <v>1.6</v>
      </c>
      <c r="H16" s="10">
        <v>1.6</v>
      </c>
      <c r="I16" s="10">
        <v>3</v>
      </c>
      <c r="J16" s="10">
        <v>1220</v>
      </c>
      <c r="K16" s="10"/>
      <c r="L16" s="10">
        <v>11.1</v>
      </c>
    </row>
    <row r="17" spans="1:12" s="86" customFormat="1" ht="21.75" customHeight="1">
      <c r="A17" s="75">
        <v>11</v>
      </c>
      <c r="B17" s="10" t="s">
        <v>409</v>
      </c>
      <c r="C17" s="92">
        <v>2</v>
      </c>
      <c r="D17" s="10">
        <v>7</v>
      </c>
      <c r="E17" s="10">
        <v>932</v>
      </c>
      <c r="F17" s="10">
        <v>9.5</v>
      </c>
      <c r="G17" s="10"/>
      <c r="H17" s="10"/>
      <c r="I17" s="10">
        <v>6</v>
      </c>
      <c r="J17" s="10">
        <v>1250</v>
      </c>
      <c r="K17" s="10"/>
      <c r="L17" s="10"/>
    </row>
    <row r="18" spans="1:12" s="86" customFormat="1" ht="21.75" customHeight="1">
      <c r="A18" s="75">
        <v>12</v>
      </c>
      <c r="B18" s="10" t="s">
        <v>410</v>
      </c>
      <c r="C18" s="10">
        <v>5</v>
      </c>
      <c r="D18" s="10">
        <v>31</v>
      </c>
      <c r="E18" s="10">
        <v>9280</v>
      </c>
      <c r="F18" s="10">
        <v>70</v>
      </c>
      <c r="G18" s="10"/>
      <c r="H18" s="10">
        <v>41</v>
      </c>
      <c r="I18" s="10">
        <v>11</v>
      </c>
      <c r="J18" s="10">
        <v>13500</v>
      </c>
      <c r="K18" s="10">
        <v>10</v>
      </c>
      <c r="L18" s="10"/>
    </row>
    <row r="19" spans="1:12" s="86" customFormat="1" ht="21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s="86" customFormat="1" ht="21.75" customHeight="1">
      <c r="A20" s="112" t="s">
        <v>411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="86" customFormat="1" ht="21.75" customHeight="1"/>
    <row r="22" s="86" customFormat="1" ht="21.75" customHeight="1"/>
    <row r="23" s="86" customFormat="1" ht="21.75" customHeight="1"/>
    <row r="24" s="86" customFormat="1" ht="21.75" customHeight="1"/>
    <row r="25" s="86" customFormat="1" ht="21.75" customHeight="1"/>
    <row r="26" s="87" customFormat="1" ht="21.75" customHeight="1"/>
    <row r="27" s="86" customFormat="1" ht="21.75" customHeight="1"/>
    <row r="28" s="86" customFormat="1" ht="21.75" customHeight="1"/>
    <row r="29" s="86" customFormat="1" ht="21.75" customHeight="1"/>
    <row r="30" s="86" customFormat="1" ht="21.75" customHeight="1"/>
    <row r="31" s="86" customFormat="1" ht="21.75" customHeight="1"/>
    <row r="32" s="86" customFormat="1" ht="21.75" customHeight="1"/>
    <row r="33" s="87" customFormat="1" ht="21.75" customHeight="1"/>
    <row r="34" s="86" customFormat="1" ht="21.75" customHeight="1"/>
    <row r="35" s="86" customFormat="1" ht="21.75" customHeight="1"/>
    <row r="36" s="86" customFormat="1" ht="21.75" customHeight="1"/>
    <row r="37" s="86" customFormat="1" ht="21.75" customHeight="1"/>
    <row r="38" s="86" customFormat="1" ht="21.75" customHeight="1"/>
    <row r="39" s="86" customFormat="1" ht="21.75" customHeight="1"/>
    <row r="40" s="86" customFormat="1" ht="21.75" customHeight="1"/>
    <row r="41" s="86" customFormat="1" ht="21.75" customHeight="1"/>
    <row r="42" s="86" customFormat="1" ht="21.75" customHeight="1"/>
    <row r="43" s="87" customFormat="1" ht="21.75" customHeight="1"/>
    <row r="44" s="86" customFormat="1" ht="21.75" customHeight="1"/>
    <row r="45" s="86" customFormat="1" ht="21.75" customHeight="1"/>
    <row r="46" s="86" customFormat="1" ht="21.75" customHeight="1"/>
    <row r="47" s="86" customFormat="1" ht="21.75" customHeight="1"/>
    <row r="48" s="87" customFormat="1" ht="21.75" customHeight="1"/>
    <row r="49" s="86" customFormat="1" ht="21.75" customHeight="1"/>
    <row r="50" s="86" customFormat="1" ht="21.75" customHeight="1"/>
    <row r="51" s="87" customFormat="1" ht="21.75" customHeight="1"/>
    <row r="52" s="86" customFormat="1" ht="21.75" customHeight="1"/>
    <row r="53" s="86" customFormat="1" ht="21.75" customHeight="1"/>
    <row r="54" s="87" customFormat="1" ht="21.75" customHeight="1"/>
  </sheetData>
  <sheetProtection/>
  <mergeCells count="16">
    <mergeCell ref="A6:B6"/>
    <mergeCell ref="A20:L20"/>
    <mergeCell ref="A3:A5"/>
    <mergeCell ref="B3:B5"/>
    <mergeCell ref="C3:C5"/>
    <mergeCell ref="D4:D5"/>
    <mergeCell ref="E4:E5"/>
    <mergeCell ref="F3:F5"/>
    <mergeCell ref="K4:K5"/>
    <mergeCell ref="L4:L5"/>
    <mergeCell ref="A1:B1"/>
    <mergeCell ref="B2:L2"/>
    <mergeCell ref="D3:E3"/>
    <mergeCell ref="I3:J3"/>
    <mergeCell ref="K3:L3"/>
    <mergeCell ref="G3:H4"/>
  </mergeCells>
  <printOptions horizontalCentered="1" verticalCentered="1"/>
  <pageMargins left="0.619444444444444" right="0.42" top="0.93" bottom="0.8" header="0.509722222222222" footer="0.5097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49"/>
  <sheetViews>
    <sheetView workbookViewId="0" topLeftCell="A1">
      <selection activeCell="A2" sqref="A2:J2"/>
    </sheetView>
  </sheetViews>
  <sheetFormatPr defaultColWidth="9.00390625" defaultRowHeight="14.25"/>
  <cols>
    <col min="1" max="1" width="5.75390625" style="0" customWidth="1"/>
    <col min="2" max="2" width="12.75390625" style="0" customWidth="1"/>
    <col min="3" max="3" width="22.75390625" style="0" customWidth="1"/>
    <col min="4" max="4" width="18.125" style="0" customWidth="1"/>
    <col min="5" max="5" width="11.125" style="0" customWidth="1"/>
    <col min="6" max="6" width="8.875" style="0" customWidth="1"/>
    <col min="7" max="7" width="8.75390625" style="0" customWidth="1"/>
    <col min="8" max="8" width="8.125" style="0" customWidth="1"/>
    <col min="9" max="9" width="9.125" style="0" customWidth="1"/>
    <col min="10" max="10" width="11.75390625" style="0" customWidth="1"/>
  </cols>
  <sheetData>
    <row r="1" spans="1:2" ht="10.5" customHeight="1">
      <c r="A1" s="114" t="s">
        <v>412</v>
      </c>
      <c r="B1" s="114"/>
    </row>
    <row r="2" spans="1:12" ht="20.25">
      <c r="A2" s="115" t="s">
        <v>413</v>
      </c>
      <c r="B2" s="115"/>
      <c r="C2" s="115"/>
      <c r="D2" s="115"/>
      <c r="E2" s="115"/>
      <c r="F2" s="115"/>
      <c r="G2" s="115"/>
      <c r="H2" s="115"/>
      <c r="I2" s="115"/>
      <c r="J2" s="115"/>
      <c r="K2" s="81"/>
      <c r="L2" s="81"/>
    </row>
    <row r="3" spans="1:12" s="28" customFormat="1" ht="17.25" customHeight="1">
      <c r="A3" s="105" t="s">
        <v>2</v>
      </c>
      <c r="B3" s="105" t="s">
        <v>3</v>
      </c>
      <c r="C3" s="105" t="s">
        <v>414</v>
      </c>
      <c r="D3" s="105" t="s">
        <v>7</v>
      </c>
      <c r="E3" s="105" t="s">
        <v>8</v>
      </c>
      <c r="F3" s="105" t="s">
        <v>415</v>
      </c>
      <c r="G3" s="105"/>
      <c r="H3" s="105" t="s">
        <v>416</v>
      </c>
      <c r="I3" s="105"/>
      <c r="J3" s="105" t="s">
        <v>6</v>
      </c>
      <c r="K3" s="82"/>
      <c r="L3" s="82"/>
    </row>
    <row r="4" spans="1:12" s="28" customFormat="1" ht="17.25" customHeight="1">
      <c r="A4" s="116"/>
      <c r="B4" s="116"/>
      <c r="C4" s="116"/>
      <c r="D4" s="116"/>
      <c r="E4" s="116"/>
      <c r="F4" s="57" t="s">
        <v>417</v>
      </c>
      <c r="G4" s="57" t="s">
        <v>418</v>
      </c>
      <c r="H4" s="57" t="s">
        <v>419</v>
      </c>
      <c r="I4" s="57" t="s">
        <v>420</v>
      </c>
      <c r="J4" s="116"/>
      <c r="K4" s="82"/>
      <c r="L4" s="82"/>
    </row>
    <row r="5" spans="1:12" s="27" customFormat="1" ht="17.25" customHeight="1">
      <c r="A5" s="57"/>
      <c r="B5" s="79" t="s">
        <v>421</v>
      </c>
      <c r="C5" s="57"/>
      <c r="D5" s="57"/>
      <c r="E5" s="79">
        <f>SUM(E6:E49)</f>
        <v>39.089</v>
      </c>
      <c r="F5" s="79"/>
      <c r="G5" s="79"/>
      <c r="H5" s="79"/>
      <c r="I5" s="79"/>
      <c r="J5" s="79"/>
      <c r="K5" s="83"/>
      <c r="L5" s="83"/>
    </row>
    <row r="6" spans="1:12" s="28" customFormat="1" ht="17.25" customHeight="1">
      <c r="A6" s="78" t="s">
        <v>22</v>
      </c>
      <c r="B6" s="78" t="s">
        <v>43</v>
      </c>
      <c r="C6" s="9" t="s">
        <v>422</v>
      </c>
      <c r="D6" s="9" t="s">
        <v>423</v>
      </c>
      <c r="E6" s="9">
        <v>1</v>
      </c>
      <c r="F6" s="9">
        <v>27</v>
      </c>
      <c r="G6" s="9">
        <v>26</v>
      </c>
      <c r="H6" s="9">
        <v>280</v>
      </c>
      <c r="I6" s="9">
        <v>120</v>
      </c>
      <c r="J6" s="9"/>
      <c r="K6" s="82"/>
      <c r="L6" s="82"/>
    </row>
    <row r="7" spans="1:12" s="28" customFormat="1" ht="17.25" customHeight="1">
      <c r="A7" s="78"/>
      <c r="B7" s="78"/>
      <c r="C7" s="9" t="s">
        <v>424</v>
      </c>
      <c r="D7" s="9" t="s">
        <v>425</v>
      </c>
      <c r="E7" s="9">
        <v>2.2</v>
      </c>
      <c r="F7" s="9">
        <v>27</v>
      </c>
      <c r="G7" s="9">
        <v>26</v>
      </c>
      <c r="H7" s="9">
        <v>260</v>
      </c>
      <c r="I7" s="9">
        <v>150</v>
      </c>
      <c r="J7" s="9"/>
      <c r="K7" s="82"/>
      <c r="L7" s="82"/>
    </row>
    <row r="8" spans="1:12" s="28" customFormat="1" ht="17.25" customHeight="1">
      <c r="A8" s="78" t="s">
        <v>42</v>
      </c>
      <c r="B8" s="78" t="s">
        <v>23</v>
      </c>
      <c r="C8" s="9" t="s">
        <v>426</v>
      </c>
      <c r="D8" s="9" t="s">
        <v>427</v>
      </c>
      <c r="E8" s="9">
        <v>5.8</v>
      </c>
      <c r="F8" s="9">
        <v>26.5</v>
      </c>
      <c r="G8" s="9">
        <v>25.5</v>
      </c>
      <c r="H8" s="9">
        <v>200</v>
      </c>
      <c r="I8" s="9">
        <v>90</v>
      </c>
      <c r="J8" s="9"/>
      <c r="K8" s="82"/>
      <c r="L8" s="82"/>
    </row>
    <row r="9" spans="1:12" s="28" customFormat="1" ht="17.25" customHeight="1">
      <c r="A9" s="78"/>
      <c r="B9" s="78"/>
      <c r="C9" s="9" t="s">
        <v>428</v>
      </c>
      <c r="D9" s="9" t="s">
        <v>429</v>
      </c>
      <c r="E9" s="9">
        <v>1.9</v>
      </c>
      <c r="F9" s="9">
        <v>26.5</v>
      </c>
      <c r="G9" s="9">
        <v>25.8</v>
      </c>
      <c r="H9" s="9">
        <v>120</v>
      </c>
      <c r="I9" s="9">
        <v>90</v>
      </c>
      <c r="J9" s="19"/>
      <c r="K9" s="82"/>
      <c r="L9" s="82"/>
    </row>
    <row r="10" spans="1:12" s="28" customFormat="1" ht="17.25" customHeight="1">
      <c r="A10" s="78" t="s">
        <v>55</v>
      </c>
      <c r="B10" s="78" t="s">
        <v>56</v>
      </c>
      <c r="C10" s="9" t="s">
        <v>430</v>
      </c>
      <c r="D10" s="80" t="s">
        <v>431</v>
      </c>
      <c r="E10" s="80">
        <v>1</v>
      </c>
      <c r="F10" s="80">
        <v>26</v>
      </c>
      <c r="G10" s="80">
        <v>25</v>
      </c>
      <c r="H10" s="80">
        <v>60</v>
      </c>
      <c r="I10" s="80">
        <v>20</v>
      </c>
      <c r="J10" s="80" t="s">
        <v>20</v>
      </c>
      <c r="K10" s="82"/>
      <c r="L10" s="82"/>
    </row>
    <row r="11" spans="1:12" s="28" customFormat="1" ht="17.25" customHeight="1">
      <c r="A11" s="78"/>
      <c r="B11" s="78"/>
      <c r="C11" s="9" t="s">
        <v>432</v>
      </c>
      <c r="D11" s="80" t="s">
        <v>433</v>
      </c>
      <c r="E11" s="80">
        <v>1</v>
      </c>
      <c r="F11" s="80">
        <v>25.8</v>
      </c>
      <c r="G11" s="80">
        <v>24.5</v>
      </c>
      <c r="H11" s="80">
        <v>85</v>
      </c>
      <c r="I11" s="80">
        <v>35</v>
      </c>
      <c r="J11" s="80" t="s">
        <v>20</v>
      </c>
      <c r="K11" s="82"/>
      <c r="L11" s="82"/>
    </row>
    <row r="12" spans="1:12" s="28" customFormat="1" ht="17.25" customHeight="1">
      <c r="A12" s="78"/>
      <c r="B12" s="78"/>
      <c r="C12" s="9" t="s">
        <v>434</v>
      </c>
      <c r="D12" s="80" t="s">
        <v>435</v>
      </c>
      <c r="E12" s="80">
        <v>0.5</v>
      </c>
      <c r="F12" s="80">
        <v>26</v>
      </c>
      <c r="G12" s="80">
        <v>25</v>
      </c>
      <c r="H12" s="80">
        <v>50</v>
      </c>
      <c r="I12" s="80">
        <v>20</v>
      </c>
      <c r="J12" s="80" t="s">
        <v>20</v>
      </c>
      <c r="K12" s="82"/>
      <c r="L12" s="82"/>
    </row>
    <row r="13" spans="1:12" s="28" customFormat="1" ht="17.25" customHeight="1">
      <c r="A13" s="78"/>
      <c r="B13" s="78"/>
      <c r="C13" s="9" t="s">
        <v>436</v>
      </c>
      <c r="D13" s="80" t="s">
        <v>437</v>
      </c>
      <c r="E13" s="80">
        <v>0.4</v>
      </c>
      <c r="F13" s="80">
        <v>26</v>
      </c>
      <c r="G13" s="80">
        <v>25</v>
      </c>
      <c r="H13" s="80">
        <v>100</v>
      </c>
      <c r="I13" s="80">
        <v>60</v>
      </c>
      <c r="J13" s="80" t="s">
        <v>21</v>
      </c>
      <c r="K13" s="82"/>
      <c r="L13" s="82"/>
    </row>
    <row r="14" spans="1:12" s="28" customFormat="1" ht="17.25" customHeight="1">
      <c r="A14" s="78"/>
      <c r="B14" s="78"/>
      <c r="C14" s="9" t="s">
        <v>438</v>
      </c>
      <c r="D14" s="80" t="s">
        <v>439</v>
      </c>
      <c r="E14" s="80">
        <v>0.3</v>
      </c>
      <c r="F14" s="80">
        <v>26</v>
      </c>
      <c r="G14" s="80">
        <v>25</v>
      </c>
      <c r="H14" s="80">
        <v>150</v>
      </c>
      <c r="I14" s="80">
        <v>150</v>
      </c>
      <c r="J14" s="80" t="s">
        <v>21</v>
      </c>
      <c r="K14" s="82"/>
      <c r="L14" s="82"/>
    </row>
    <row r="15" spans="1:12" s="28" customFormat="1" ht="17.25" customHeight="1">
      <c r="A15" s="78"/>
      <c r="B15" s="78"/>
      <c r="C15" s="9" t="s">
        <v>440</v>
      </c>
      <c r="D15" s="80" t="s">
        <v>441</v>
      </c>
      <c r="E15" s="80">
        <v>0.45</v>
      </c>
      <c r="F15" s="80">
        <v>26</v>
      </c>
      <c r="G15" s="80">
        <v>24.5</v>
      </c>
      <c r="H15" s="80">
        <v>120</v>
      </c>
      <c r="I15" s="80">
        <v>50</v>
      </c>
      <c r="J15" s="80" t="s">
        <v>21</v>
      </c>
      <c r="K15" s="82"/>
      <c r="L15" s="82"/>
    </row>
    <row r="16" spans="1:12" s="28" customFormat="1" ht="17.25" customHeight="1">
      <c r="A16" s="78"/>
      <c r="B16" s="78"/>
      <c r="C16" s="9" t="s">
        <v>442</v>
      </c>
      <c r="D16" s="80" t="s">
        <v>443</v>
      </c>
      <c r="E16" s="80">
        <v>0.2</v>
      </c>
      <c r="F16" s="80">
        <v>26</v>
      </c>
      <c r="G16" s="80">
        <v>25</v>
      </c>
      <c r="H16" s="80">
        <v>80</v>
      </c>
      <c r="I16" s="80">
        <v>50</v>
      </c>
      <c r="J16" s="80" t="s">
        <v>21</v>
      </c>
      <c r="K16" s="82"/>
      <c r="L16" s="82"/>
    </row>
    <row r="17" spans="1:12" s="28" customFormat="1" ht="17.25" customHeight="1">
      <c r="A17" s="78"/>
      <c r="B17" s="78"/>
      <c r="C17" s="9" t="s">
        <v>444</v>
      </c>
      <c r="D17" s="80" t="s">
        <v>445</v>
      </c>
      <c r="E17" s="80">
        <v>0.2</v>
      </c>
      <c r="F17" s="80">
        <v>26</v>
      </c>
      <c r="G17" s="80">
        <v>25</v>
      </c>
      <c r="H17" s="80">
        <v>150</v>
      </c>
      <c r="I17" s="80">
        <v>80</v>
      </c>
      <c r="J17" s="80" t="s">
        <v>21</v>
      </c>
      <c r="K17" s="82"/>
      <c r="L17" s="82"/>
    </row>
    <row r="18" spans="1:12" s="28" customFormat="1" ht="17.25" customHeight="1">
      <c r="A18" s="78"/>
      <c r="B18" s="78"/>
      <c r="C18" s="9" t="s">
        <v>446</v>
      </c>
      <c r="D18" s="80" t="s">
        <v>447</v>
      </c>
      <c r="E18" s="80">
        <v>0.35</v>
      </c>
      <c r="F18" s="80">
        <v>26</v>
      </c>
      <c r="G18" s="80">
        <v>24.5</v>
      </c>
      <c r="H18" s="80">
        <v>120</v>
      </c>
      <c r="I18" s="80">
        <v>120</v>
      </c>
      <c r="J18" s="80" t="s">
        <v>21</v>
      </c>
      <c r="K18" s="82"/>
      <c r="L18" s="82"/>
    </row>
    <row r="19" spans="1:12" s="28" customFormat="1" ht="17.25" customHeight="1">
      <c r="A19" s="78" t="s">
        <v>73</v>
      </c>
      <c r="B19" s="78" t="s">
        <v>74</v>
      </c>
      <c r="C19" s="9" t="s">
        <v>448</v>
      </c>
      <c r="D19" s="9" t="s">
        <v>449</v>
      </c>
      <c r="E19" s="9">
        <v>0.46</v>
      </c>
      <c r="F19" s="9">
        <v>26.5</v>
      </c>
      <c r="G19" s="9">
        <v>23.5</v>
      </c>
      <c r="H19" s="9">
        <v>500</v>
      </c>
      <c r="I19" s="9">
        <v>460</v>
      </c>
      <c r="J19" s="19"/>
      <c r="K19" s="82"/>
      <c r="L19" s="82"/>
    </row>
    <row r="20" spans="1:12" s="28" customFormat="1" ht="17.25" customHeight="1">
      <c r="A20" s="78"/>
      <c r="B20" s="78"/>
      <c r="C20" s="9" t="s">
        <v>450</v>
      </c>
      <c r="D20" s="9" t="s">
        <v>451</v>
      </c>
      <c r="E20" s="9">
        <v>0.34</v>
      </c>
      <c r="F20" s="9">
        <v>26.5</v>
      </c>
      <c r="G20" s="9">
        <v>23.5</v>
      </c>
      <c r="H20" s="9">
        <v>460</v>
      </c>
      <c r="I20" s="9">
        <v>340</v>
      </c>
      <c r="J20" s="19"/>
      <c r="K20" s="82"/>
      <c r="L20" s="82"/>
    </row>
    <row r="21" spans="1:12" s="28" customFormat="1" ht="17.25" customHeight="1">
      <c r="A21" s="78"/>
      <c r="B21" s="78"/>
      <c r="C21" s="9" t="s">
        <v>452</v>
      </c>
      <c r="D21" s="9" t="s">
        <v>453</v>
      </c>
      <c r="E21" s="9">
        <v>0.9</v>
      </c>
      <c r="F21" s="9">
        <v>28</v>
      </c>
      <c r="G21" s="9">
        <v>26</v>
      </c>
      <c r="H21" s="9">
        <v>300</v>
      </c>
      <c r="I21" s="9">
        <v>250</v>
      </c>
      <c r="J21" s="19"/>
      <c r="K21" s="82"/>
      <c r="L21" s="82"/>
    </row>
    <row r="22" spans="1:12" s="28" customFormat="1" ht="17.25" customHeight="1">
      <c r="A22" s="78" t="s">
        <v>85</v>
      </c>
      <c r="B22" s="78" t="s">
        <v>86</v>
      </c>
      <c r="C22" s="9" t="s">
        <v>454</v>
      </c>
      <c r="D22" s="9" t="s">
        <v>455</v>
      </c>
      <c r="E22" s="9">
        <v>0.4</v>
      </c>
      <c r="F22" s="9">
        <v>26</v>
      </c>
      <c r="G22" s="9">
        <v>24</v>
      </c>
      <c r="H22" s="9">
        <v>110</v>
      </c>
      <c r="I22" s="9">
        <v>75</v>
      </c>
      <c r="J22" s="19"/>
      <c r="K22" s="82"/>
      <c r="L22" s="82"/>
    </row>
    <row r="23" spans="1:12" s="28" customFormat="1" ht="17.25" customHeight="1">
      <c r="A23" s="78" t="s">
        <v>101</v>
      </c>
      <c r="B23" s="78" t="s">
        <v>102</v>
      </c>
      <c r="C23" s="9" t="s">
        <v>456</v>
      </c>
      <c r="D23" s="9" t="s">
        <v>457</v>
      </c>
      <c r="E23" s="9">
        <v>0.3</v>
      </c>
      <c r="F23" s="9">
        <v>26.5</v>
      </c>
      <c r="G23" s="9">
        <v>25.5</v>
      </c>
      <c r="H23" s="9">
        <v>120</v>
      </c>
      <c r="I23" s="9">
        <v>40</v>
      </c>
      <c r="J23" s="19"/>
      <c r="K23" s="82"/>
      <c r="L23" s="82"/>
    </row>
    <row r="24" spans="1:12" s="28" customFormat="1" ht="17.25" customHeight="1">
      <c r="A24" s="78"/>
      <c r="B24" s="78"/>
      <c r="C24" s="9" t="s">
        <v>458</v>
      </c>
      <c r="D24" s="9" t="s">
        <v>459</v>
      </c>
      <c r="E24" s="9">
        <v>0.4</v>
      </c>
      <c r="F24" s="9">
        <v>27.5</v>
      </c>
      <c r="G24" s="9">
        <v>26.5</v>
      </c>
      <c r="H24" s="9">
        <v>100</v>
      </c>
      <c r="I24" s="9">
        <v>30</v>
      </c>
      <c r="J24" s="84"/>
      <c r="K24" s="82"/>
      <c r="L24" s="82"/>
    </row>
    <row r="25" spans="1:10" s="28" customFormat="1" ht="17.25" customHeight="1">
      <c r="A25" s="78" t="s">
        <v>109</v>
      </c>
      <c r="B25" s="78" t="s">
        <v>110</v>
      </c>
      <c r="C25" s="9" t="s">
        <v>460</v>
      </c>
      <c r="D25" s="9" t="s">
        <v>461</v>
      </c>
      <c r="E25" s="9">
        <v>3.16</v>
      </c>
      <c r="F25" s="9">
        <v>27</v>
      </c>
      <c r="G25" s="9">
        <v>25</v>
      </c>
      <c r="H25" s="9">
        <v>800</v>
      </c>
      <c r="I25" s="9">
        <v>150</v>
      </c>
      <c r="J25" s="84"/>
    </row>
    <row r="26" spans="1:10" s="28" customFormat="1" ht="17.25" customHeight="1">
      <c r="A26" s="78"/>
      <c r="B26" s="78"/>
      <c r="C26" s="9" t="s">
        <v>462</v>
      </c>
      <c r="D26" s="9" t="s">
        <v>120</v>
      </c>
      <c r="E26" s="9">
        <v>4.5</v>
      </c>
      <c r="F26" s="9">
        <v>27</v>
      </c>
      <c r="G26" s="9">
        <v>25</v>
      </c>
      <c r="H26" s="9">
        <v>400</v>
      </c>
      <c r="I26" s="9">
        <v>50</v>
      </c>
      <c r="J26" s="84"/>
    </row>
    <row r="27" spans="1:10" s="28" customFormat="1" ht="17.25" customHeight="1">
      <c r="A27" s="78"/>
      <c r="B27" s="78"/>
      <c r="C27" s="9" t="s">
        <v>463</v>
      </c>
      <c r="D27" s="9" t="s">
        <v>464</v>
      </c>
      <c r="E27" s="9">
        <v>0.5</v>
      </c>
      <c r="F27" s="9">
        <v>27.5</v>
      </c>
      <c r="G27" s="9">
        <v>25</v>
      </c>
      <c r="H27" s="9">
        <v>400</v>
      </c>
      <c r="I27" s="9">
        <v>40</v>
      </c>
      <c r="J27" s="84"/>
    </row>
    <row r="28" spans="1:10" s="28" customFormat="1" ht="17.25" customHeight="1">
      <c r="A28" s="78" t="s">
        <v>127</v>
      </c>
      <c r="B28" s="78" t="s">
        <v>128</v>
      </c>
      <c r="C28" s="9" t="s">
        <v>465</v>
      </c>
      <c r="D28" s="9" t="s">
        <v>466</v>
      </c>
      <c r="E28" s="9">
        <v>0.15</v>
      </c>
      <c r="F28" s="9">
        <v>26.5</v>
      </c>
      <c r="G28" s="9">
        <v>19.8</v>
      </c>
      <c r="H28" s="9">
        <v>230</v>
      </c>
      <c r="I28" s="9">
        <v>150</v>
      </c>
      <c r="J28" s="84"/>
    </row>
    <row r="29" spans="1:10" s="28" customFormat="1" ht="17.25" customHeight="1">
      <c r="A29" s="78"/>
      <c r="B29" s="78"/>
      <c r="C29" s="9" t="s">
        <v>467</v>
      </c>
      <c r="D29" s="9" t="s">
        <v>468</v>
      </c>
      <c r="E29" s="9">
        <v>1.08</v>
      </c>
      <c r="F29" s="9">
        <v>30.2</v>
      </c>
      <c r="G29" s="9">
        <v>29.92</v>
      </c>
      <c r="H29" s="9">
        <v>50</v>
      </c>
      <c r="I29" s="9">
        <v>15</v>
      </c>
      <c r="J29" s="84"/>
    </row>
    <row r="30" spans="1:10" s="28" customFormat="1" ht="17.25" customHeight="1">
      <c r="A30" s="78" t="s">
        <v>136</v>
      </c>
      <c r="B30" s="78" t="s">
        <v>181</v>
      </c>
      <c r="C30" s="9" t="s">
        <v>469</v>
      </c>
      <c r="D30" s="9" t="s">
        <v>470</v>
      </c>
      <c r="E30" s="9">
        <v>0.95</v>
      </c>
      <c r="F30" s="9">
        <v>26</v>
      </c>
      <c r="G30" s="9">
        <v>24</v>
      </c>
      <c r="H30" s="9">
        <v>240</v>
      </c>
      <c r="I30" s="9">
        <v>180</v>
      </c>
      <c r="J30" s="84"/>
    </row>
    <row r="31" spans="1:10" s="28" customFormat="1" ht="17.25" customHeight="1">
      <c r="A31" s="78"/>
      <c r="B31" s="78"/>
      <c r="C31" s="9" t="s">
        <v>471</v>
      </c>
      <c r="D31" s="9" t="s">
        <v>472</v>
      </c>
      <c r="E31" s="9">
        <v>0.589</v>
      </c>
      <c r="F31" s="9">
        <v>26</v>
      </c>
      <c r="G31" s="9">
        <v>24</v>
      </c>
      <c r="H31" s="9">
        <v>160</v>
      </c>
      <c r="I31" s="9">
        <v>120</v>
      </c>
      <c r="J31" s="84"/>
    </row>
    <row r="32" spans="1:10" s="28" customFormat="1" ht="17.25" customHeight="1">
      <c r="A32" s="78" t="s">
        <v>152</v>
      </c>
      <c r="B32" s="78" t="s">
        <v>473</v>
      </c>
      <c r="C32" s="9" t="s">
        <v>474</v>
      </c>
      <c r="D32" s="9" t="s">
        <v>475</v>
      </c>
      <c r="E32" s="9">
        <v>0.697</v>
      </c>
      <c r="F32" s="9">
        <v>27</v>
      </c>
      <c r="G32" s="9">
        <v>25</v>
      </c>
      <c r="H32" s="9">
        <v>220</v>
      </c>
      <c r="I32" s="9">
        <v>82</v>
      </c>
      <c r="J32" s="84"/>
    </row>
    <row r="33" spans="1:10" s="28" customFormat="1" ht="17.25" customHeight="1">
      <c r="A33" s="78"/>
      <c r="B33" s="78"/>
      <c r="C33" s="9" t="s">
        <v>476</v>
      </c>
      <c r="D33" s="9" t="s">
        <v>477</v>
      </c>
      <c r="E33" s="9">
        <v>0.82</v>
      </c>
      <c r="F33" s="9">
        <v>30</v>
      </c>
      <c r="G33" s="9">
        <v>18</v>
      </c>
      <c r="H33" s="9">
        <v>500</v>
      </c>
      <c r="I33" s="9">
        <v>200</v>
      </c>
      <c r="J33" s="84"/>
    </row>
    <row r="34" spans="1:10" s="28" customFormat="1" ht="17.25" customHeight="1">
      <c r="A34" s="78"/>
      <c r="B34" s="78"/>
      <c r="C34" s="9" t="s">
        <v>478</v>
      </c>
      <c r="D34" s="9" t="s">
        <v>479</v>
      </c>
      <c r="E34" s="9">
        <v>0.71</v>
      </c>
      <c r="F34" s="9">
        <v>29</v>
      </c>
      <c r="G34" s="9">
        <v>17</v>
      </c>
      <c r="H34" s="9">
        <v>400</v>
      </c>
      <c r="I34" s="9">
        <v>265</v>
      </c>
      <c r="J34" s="17"/>
    </row>
    <row r="35" spans="1:10" s="28" customFormat="1" ht="17.25" customHeight="1">
      <c r="A35" s="78" t="s">
        <v>170</v>
      </c>
      <c r="B35" s="78" t="s">
        <v>153</v>
      </c>
      <c r="C35" s="9" t="s">
        <v>480</v>
      </c>
      <c r="D35" s="9" t="s">
        <v>481</v>
      </c>
      <c r="E35" s="9">
        <v>1.04</v>
      </c>
      <c r="F35" s="9">
        <v>26.5</v>
      </c>
      <c r="G35" s="9">
        <v>26</v>
      </c>
      <c r="H35" s="9">
        <v>500</v>
      </c>
      <c r="I35" s="9">
        <v>400</v>
      </c>
      <c r="J35" s="17"/>
    </row>
    <row r="36" spans="1:10" s="28" customFormat="1" ht="17.25" customHeight="1">
      <c r="A36" s="78"/>
      <c r="B36" s="78"/>
      <c r="C36" s="9" t="s">
        <v>482</v>
      </c>
      <c r="D36" s="9" t="s">
        <v>483</v>
      </c>
      <c r="E36" s="9">
        <v>0.7</v>
      </c>
      <c r="F36" s="9">
        <v>27</v>
      </c>
      <c r="G36" s="9">
        <v>26.5</v>
      </c>
      <c r="H36" s="9">
        <v>800</v>
      </c>
      <c r="I36" s="9">
        <v>600</v>
      </c>
      <c r="J36" s="84"/>
    </row>
    <row r="37" spans="1:10" s="28" customFormat="1" ht="17.25" customHeight="1">
      <c r="A37" s="78"/>
      <c r="B37" s="78"/>
      <c r="C37" s="9" t="s">
        <v>484</v>
      </c>
      <c r="D37" s="9" t="s">
        <v>485</v>
      </c>
      <c r="E37" s="9">
        <v>0.7</v>
      </c>
      <c r="F37" s="9">
        <v>27</v>
      </c>
      <c r="G37" s="9">
        <v>26.5</v>
      </c>
      <c r="H37" s="9">
        <v>750</v>
      </c>
      <c r="I37" s="9">
        <v>700</v>
      </c>
      <c r="J37" s="84"/>
    </row>
    <row r="38" spans="1:10" s="28" customFormat="1" ht="17.25" customHeight="1">
      <c r="A38" s="78"/>
      <c r="B38" s="78"/>
      <c r="C38" s="9" t="s">
        <v>486</v>
      </c>
      <c r="D38" s="9" t="s">
        <v>487</v>
      </c>
      <c r="E38" s="9">
        <v>0.22</v>
      </c>
      <c r="F38" s="9">
        <v>28</v>
      </c>
      <c r="G38" s="9">
        <v>27.5</v>
      </c>
      <c r="H38" s="9">
        <v>1100</v>
      </c>
      <c r="I38" s="9">
        <v>900</v>
      </c>
      <c r="J38" s="84"/>
    </row>
    <row r="39" spans="1:10" s="28" customFormat="1" ht="17.25" customHeight="1">
      <c r="A39" s="78"/>
      <c r="B39" s="78"/>
      <c r="C39" s="9" t="s">
        <v>488</v>
      </c>
      <c r="D39" s="9" t="s">
        <v>489</v>
      </c>
      <c r="E39" s="9">
        <v>0.09</v>
      </c>
      <c r="F39" s="9">
        <v>30</v>
      </c>
      <c r="G39" s="9">
        <v>29.5</v>
      </c>
      <c r="H39" s="9">
        <v>250</v>
      </c>
      <c r="I39" s="9">
        <v>180</v>
      </c>
      <c r="J39" s="84"/>
    </row>
    <row r="40" spans="1:10" s="28" customFormat="1" ht="17.25" customHeight="1">
      <c r="A40" s="78"/>
      <c r="B40" s="78"/>
      <c r="C40" s="9" t="s">
        <v>490</v>
      </c>
      <c r="D40" s="9" t="s">
        <v>491</v>
      </c>
      <c r="E40" s="9">
        <v>0.15</v>
      </c>
      <c r="F40" s="9">
        <v>30</v>
      </c>
      <c r="G40" s="9">
        <v>29</v>
      </c>
      <c r="H40" s="9">
        <v>100</v>
      </c>
      <c r="I40" s="9">
        <v>60</v>
      </c>
      <c r="J40" s="84"/>
    </row>
    <row r="41" spans="1:10" s="28" customFormat="1" ht="17.25" customHeight="1">
      <c r="A41" s="78"/>
      <c r="B41" s="78"/>
      <c r="C41" s="9" t="s">
        <v>492</v>
      </c>
      <c r="D41" s="9" t="s">
        <v>493</v>
      </c>
      <c r="E41" s="9">
        <v>0.18</v>
      </c>
      <c r="F41" s="9">
        <v>30.5</v>
      </c>
      <c r="G41" s="9">
        <v>30</v>
      </c>
      <c r="H41" s="9">
        <v>85</v>
      </c>
      <c r="I41" s="9">
        <v>50</v>
      </c>
      <c r="J41" s="84"/>
    </row>
    <row r="42" spans="1:10" s="28" customFormat="1" ht="17.25" customHeight="1">
      <c r="A42" s="78"/>
      <c r="B42" s="78"/>
      <c r="C42" s="9" t="s">
        <v>494</v>
      </c>
      <c r="D42" s="9" t="s">
        <v>495</v>
      </c>
      <c r="E42" s="9">
        <v>0.16</v>
      </c>
      <c r="F42" s="9">
        <v>28</v>
      </c>
      <c r="G42" s="9">
        <v>26.5</v>
      </c>
      <c r="H42" s="9">
        <v>210</v>
      </c>
      <c r="I42" s="9">
        <v>50</v>
      </c>
      <c r="J42" s="84"/>
    </row>
    <row r="43" spans="1:10" s="28" customFormat="1" ht="17.25" customHeight="1">
      <c r="A43" s="78"/>
      <c r="B43" s="78"/>
      <c r="C43" s="9" t="s">
        <v>496</v>
      </c>
      <c r="D43" s="9" t="s">
        <v>497</v>
      </c>
      <c r="E43" s="9">
        <v>0.1</v>
      </c>
      <c r="F43" s="9">
        <v>27.5</v>
      </c>
      <c r="G43" s="9">
        <v>27</v>
      </c>
      <c r="H43" s="9">
        <v>400</v>
      </c>
      <c r="I43" s="9">
        <v>350</v>
      </c>
      <c r="J43" s="84"/>
    </row>
    <row r="44" spans="1:10" s="28" customFormat="1" ht="17.25" customHeight="1">
      <c r="A44" s="78"/>
      <c r="B44" s="78"/>
      <c r="C44" s="9" t="s">
        <v>498</v>
      </c>
      <c r="D44" s="9" t="s">
        <v>499</v>
      </c>
      <c r="E44" s="9">
        <v>0.12</v>
      </c>
      <c r="F44" s="9">
        <v>27.5</v>
      </c>
      <c r="G44" s="9">
        <v>27</v>
      </c>
      <c r="H44" s="9">
        <v>250</v>
      </c>
      <c r="I44" s="9">
        <v>200</v>
      </c>
      <c r="J44" s="84"/>
    </row>
    <row r="45" spans="1:10" s="28" customFormat="1" ht="17.25" customHeight="1">
      <c r="A45" s="78"/>
      <c r="B45" s="78"/>
      <c r="C45" s="9" t="s">
        <v>500</v>
      </c>
      <c r="D45" s="9" t="s">
        <v>501</v>
      </c>
      <c r="E45" s="9">
        <v>0.11</v>
      </c>
      <c r="F45" s="9">
        <v>32.5</v>
      </c>
      <c r="G45" s="9">
        <v>31.5</v>
      </c>
      <c r="H45" s="9">
        <v>350</v>
      </c>
      <c r="I45" s="9">
        <v>250</v>
      </c>
      <c r="J45" s="84"/>
    </row>
    <row r="46" spans="1:10" s="28" customFormat="1" ht="17.25" customHeight="1">
      <c r="A46" s="78" t="s">
        <v>180</v>
      </c>
      <c r="B46" s="78" t="s">
        <v>171</v>
      </c>
      <c r="C46" s="9" t="s">
        <v>502</v>
      </c>
      <c r="D46" s="9" t="s">
        <v>503</v>
      </c>
      <c r="E46" s="9">
        <v>0.273</v>
      </c>
      <c r="F46" s="9">
        <v>35.5</v>
      </c>
      <c r="G46" s="9">
        <v>35</v>
      </c>
      <c r="H46" s="9">
        <v>280</v>
      </c>
      <c r="I46" s="9">
        <v>20</v>
      </c>
      <c r="J46" s="84"/>
    </row>
    <row r="47" spans="1:10" s="28" customFormat="1" ht="17.25" customHeight="1">
      <c r="A47" s="78"/>
      <c r="B47" s="78"/>
      <c r="C47" s="9" t="s">
        <v>504</v>
      </c>
      <c r="D47" s="9" t="s">
        <v>505</v>
      </c>
      <c r="E47" s="9">
        <v>0.35</v>
      </c>
      <c r="F47" s="9">
        <v>35.5</v>
      </c>
      <c r="G47" s="9">
        <v>35</v>
      </c>
      <c r="H47" s="9">
        <v>120</v>
      </c>
      <c r="I47" s="9">
        <v>90</v>
      </c>
      <c r="J47" s="84"/>
    </row>
    <row r="48" spans="1:10" s="28" customFormat="1" ht="17.25" customHeight="1">
      <c r="A48" s="78"/>
      <c r="B48" s="78"/>
      <c r="C48" s="9" t="s">
        <v>506</v>
      </c>
      <c r="D48" s="9" t="s">
        <v>371</v>
      </c>
      <c r="E48" s="9">
        <v>0.26</v>
      </c>
      <c r="F48" s="9">
        <v>28.5</v>
      </c>
      <c r="G48" s="9">
        <v>26.5</v>
      </c>
      <c r="H48" s="9">
        <v>29.5</v>
      </c>
      <c r="I48" s="9">
        <v>28.5</v>
      </c>
      <c r="J48" s="84"/>
    </row>
    <row r="49" spans="1:10" s="28" customFormat="1" ht="17.25" customHeight="1">
      <c r="A49" s="78" t="s">
        <v>191</v>
      </c>
      <c r="B49" s="78" t="s">
        <v>192</v>
      </c>
      <c r="C49" s="9" t="s">
        <v>507</v>
      </c>
      <c r="D49" s="9" t="s">
        <v>508</v>
      </c>
      <c r="E49" s="9">
        <v>3.38</v>
      </c>
      <c r="F49" s="9">
        <v>26</v>
      </c>
      <c r="G49" s="9">
        <v>25.5</v>
      </c>
      <c r="H49" s="9">
        <v>300</v>
      </c>
      <c r="I49" s="9">
        <v>100</v>
      </c>
      <c r="J49" s="9"/>
    </row>
    <row r="50" ht="18" customHeight="1"/>
    <row r="51" ht="18" customHeight="1"/>
    <row r="52" ht="18" customHeight="1"/>
    <row r="53" ht="18" customHeight="1"/>
    <row r="54" ht="19.5" customHeight="1"/>
    <row r="55" ht="19.5" customHeight="1"/>
    <row r="56" ht="19.5" customHeight="1"/>
    <row r="57" ht="19.5" customHeight="1"/>
  </sheetData>
  <sheetProtection/>
  <mergeCells count="10">
    <mergeCell ref="A1:B1"/>
    <mergeCell ref="A2:J2"/>
    <mergeCell ref="F3:G3"/>
    <mergeCell ref="H3:I3"/>
    <mergeCell ref="A3:A4"/>
    <mergeCell ref="B3:B4"/>
    <mergeCell ref="C3:C4"/>
    <mergeCell ref="D3:D4"/>
    <mergeCell ref="E3:E4"/>
    <mergeCell ref="J3:J4"/>
  </mergeCells>
  <printOptions horizontalCentered="1"/>
  <pageMargins left="0.7086614173228347" right="0.6299212598425197" top="0.8267716535433072" bottom="0.7086614173228347" header="0.5118110236220472" footer="0.5118110236220472"/>
  <pageSetup firstPageNumber="62" useFirstPageNumber="1" horizontalDpi="600" verticalDpi="600" orientation="landscape" paperSize="9"/>
  <headerFooter alignWithMargins="0">
    <oddFooter>&amp;C&amp;8-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2"/>
  <sheetViews>
    <sheetView workbookViewId="0" topLeftCell="A13">
      <selection activeCell="E35" sqref="E35"/>
    </sheetView>
  </sheetViews>
  <sheetFormatPr defaultColWidth="9.00390625" defaultRowHeight="14.25"/>
  <cols>
    <col min="1" max="1" width="3.625" style="0" customWidth="1"/>
    <col min="2" max="2" width="10.50390625" style="0" customWidth="1"/>
    <col min="4" max="4" width="16.625" style="0" customWidth="1"/>
    <col min="5" max="5" width="16.375" style="0" customWidth="1"/>
    <col min="6" max="6" width="10.50390625" style="0" customWidth="1"/>
    <col min="7" max="7" width="10.00390625" style="0" customWidth="1"/>
  </cols>
  <sheetData>
    <row r="1" spans="1:2" ht="14.25">
      <c r="A1" s="114" t="s">
        <v>509</v>
      </c>
      <c r="B1" s="114"/>
    </row>
    <row r="2" spans="1:7" ht="30.75" customHeight="1">
      <c r="A2" s="117" t="s">
        <v>510</v>
      </c>
      <c r="B2" s="117"/>
      <c r="C2" s="117"/>
      <c r="D2" s="117"/>
      <c r="E2" s="117"/>
      <c r="F2" s="117"/>
      <c r="G2" s="117"/>
    </row>
    <row r="3" spans="1:7" ht="24" customHeight="1">
      <c r="A3" s="9" t="s">
        <v>2</v>
      </c>
      <c r="B3" s="9" t="s">
        <v>3</v>
      </c>
      <c r="C3" s="9" t="s">
        <v>511</v>
      </c>
      <c r="D3" s="9" t="s">
        <v>512</v>
      </c>
      <c r="E3" s="9" t="s">
        <v>7</v>
      </c>
      <c r="F3" s="9" t="s">
        <v>513</v>
      </c>
      <c r="G3" s="9" t="s">
        <v>6</v>
      </c>
    </row>
    <row r="4" spans="1:7" s="32" customFormat="1" ht="21" customHeight="1">
      <c r="A4" s="9"/>
      <c r="B4" s="78" t="s">
        <v>421</v>
      </c>
      <c r="C4" s="78"/>
      <c r="D4" s="78"/>
      <c r="E4" s="78"/>
      <c r="F4" s="78">
        <f>SUM(F5:F31)</f>
        <v>35193</v>
      </c>
      <c r="G4" s="9"/>
    </row>
    <row r="5" spans="1:7" ht="21" customHeight="1">
      <c r="A5" s="78" t="s">
        <v>22</v>
      </c>
      <c r="B5" s="78" t="s">
        <v>43</v>
      </c>
      <c r="C5" s="9" t="s">
        <v>514</v>
      </c>
      <c r="D5" s="9" t="s">
        <v>515</v>
      </c>
      <c r="E5" s="9" t="s">
        <v>516</v>
      </c>
      <c r="F5" s="9">
        <v>2200</v>
      </c>
      <c r="G5" s="9"/>
    </row>
    <row r="6" spans="1:7" ht="21" customHeight="1">
      <c r="A6" s="78" t="s">
        <v>42</v>
      </c>
      <c r="B6" s="78" t="s">
        <v>23</v>
      </c>
      <c r="C6" s="9" t="s">
        <v>514</v>
      </c>
      <c r="D6" s="9" t="s">
        <v>517</v>
      </c>
      <c r="E6" s="9" t="s">
        <v>518</v>
      </c>
      <c r="F6" s="9">
        <v>2100</v>
      </c>
      <c r="G6" s="9"/>
    </row>
    <row r="7" spans="1:7" ht="21" customHeight="1">
      <c r="A7" s="78"/>
      <c r="B7" s="78"/>
      <c r="C7" s="9" t="s">
        <v>514</v>
      </c>
      <c r="D7" s="9" t="s">
        <v>519</v>
      </c>
      <c r="E7" s="9" t="s">
        <v>520</v>
      </c>
      <c r="F7" s="9">
        <v>800</v>
      </c>
      <c r="G7" s="9"/>
    </row>
    <row r="8" spans="1:7" ht="21" customHeight="1">
      <c r="A8" s="78"/>
      <c r="B8" s="78"/>
      <c r="C8" s="9" t="s">
        <v>514</v>
      </c>
      <c r="D8" s="9" t="s">
        <v>521</v>
      </c>
      <c r="E8" s="9" t="s">
        <v>522</v>
      </c>
      <c r="F8" s="9">
        <v>1800</v>
      </c>
      <c r="G8" s="9"/>
    </row>
    <row r="9" spans="1:7" ht="21" customHeight="1">
      <c r="A9" s="78" t="s">
        <v>55</v>
      </c>
      <c r="B9" s="78" t="s">
        <v>74</v>
      </c>
      <c r="C9" s="9" t="s">
        <v>523</v>
      </c>
      <c r="D9" s="9" t="s">
        <v>524</v>
      </c>
      <c r="E9" s="9" t="s">
        <v>525</v>
      </c>
      <c r="F9" s="9">
        <v>800</v>
      </c>
      <c r="G9" s="9"/>
    </row>
    <row r="10" spans="1:7" ht="21" customHeight="1">
      <c r="A10" s="78"/>
      <c r="B10" s="78"/>
      <c r="C10" s="9" t="s">
        <v>523</v>
      </c>
      <c r="D10" s="9" t="s">
        <v>526</v>
      </c>
      <c r="E10" s="9" t="s">
        <v>527</v>
      </c>
      <c r="F10" s="9">
        <v>1300</v>
      </c>
      <c r="G10" s="9"/>
    </row>
    <row r="11" spans="1:7" ht="21" customHeight="1">
      <c r="A11" s="78"/>
      <c r="B11" s="78"/>
      <c r="C11" s="9" t="s">
        <v>523</v>
      </c>
      <c r="D11" s="9" t="s">
        <v>528</v>
      </c>
      <c r="E11" s="9" t="s">
        <v>529</v>
      </c>
      <c r="F11" s="9"/>
      <c r="G11" s="9"/>
    </row>
    <row r="12" spans="1:7" ht="21" customHeight="1">
      <c r="A12" s="78"/>
      <c r="B12" s="78"/>
      <c r="C12" s="9" t="s">
        <v>523</v>
      </c>
      <c r="D12" s="9" t="s">
        <v>530</v>
      </c>
      <c r="E12" s="9" t="s">
        <v>531</v>
      </c>
      <c r="F12" s="9"/>
      <c r="G12" s="9"/>
    </row>
    <row r="13" spans="1:7" ht="21" customHeight="1">
      <c r="A13" s="78" t="s">
        <v>73</v>
      </c>
      <c r="B13" s="78" t="s">
        <v>86</v>
      </c>
      <c r="C13" s="9" t="s">
        <v>523</v>
      </c>
      <c r="D13" s="9" t="s">
        <v>532</v>
      </c>
      <c r="E13" s="9" t="s">
        <v>533</v>
      </c>
      <c r="F13" s="9">
        <v>1330</v>
      </c>
      <c r="G13" s="9"/>
    </row>
    <row r="14" spans="1:7" ht="21" customHeight="1">
      <c r="A14" s="78"/>
      <c r="B14" s="78"/>
      <c r="C14" s="9" t="s">
        <v>534</v>
      </c>
      <c r="D14" s="9" t="s">
        <v>535</v>
      </c>
      <c r="E14" s="9" t="s">
        <v>536</v>
      </c>
      <c r="F14" s="9">
        <v>1410</v>
      </c>
      <c r="G14" s="19"/>
    </row>
    <row r="15" spans="1:7" ht="21" customHeight="1">
      <c r="A15" s="78"/>
      <c r="B15" s="78"/>
      <c r="C15" s="9" t="s">
        <v>534</v>
      </c>
      <c r="D15" s="9" t="s">
        <v>537</v>
      </c>
      <c r="E15" s="9" t="s">
        <v>538</v>
      </c>
      <c r="F15" s="9">
        <v>1593</v>
      </c>
      <c r="G15" s="9"/>
    </row>
    <row r="16" spans="1:7" ht="21" customHeight="1">
      <c r="A16" s="78"/>
      <c r="B16" s="78"/>
      <c r="C16" s="9" t="s">
        <v>539</v>
      </c>
      <c r="D16" s="9" t="s">
        <v>540</v>
      </c>
      <c r="E16" s="9" t="s">
        <v>541</v>
      </c>
      <c r="F16" s="9">
        <v>1500</v>
      </c>
      <c r="G16" s="9"/>
    </row>
    <row r="17" spans="1:7" ht="21" customHeight="1">
      <c r="A17" s="78" t="s">
        <v>85</v>
      </c>
      <c r="B17" s="78" t="s">
        <v>56</v>
      </c>
      <c r="C17" s="9" t="s">
        <v>514</v>
      </c>
      <c r="D17" s="9" t="s">
        <v>542</v>
      </c>
      <c r="E17" s="9" t="s">
        <v>543</v>
      </c>
      <c r="F17" s="9">
        <v>1650</v>
      </c>
      <c r="G17" s="9"/>
    </row>
    <row r="18" spans="1:7" ht="21" customHeight="1">
      <c r="A18" s="78"/>
      <c r="B18" s="78"/>
      <c r="C18" s="9" t="s">
        <v>514</v>
      </c>
      <c r="D18" s="9" t="s">
        <v>544</v>
      </c>
      <c r="E18" s="9" t="s">
        <v>545</v>
      </c>
      <c r="F18" s="9">
        <v>4200</v>
      </c>
      <c r="G18" s="9"/>
    </row>
    <row r="19" spans="1:7" ht="21" customHeight="1">
      <c r="A19" s="78"/>
      <c r="B19" s="78"/>
      <c r="C19" s="9" t="s">
        <v>546</v>
      </c>
      <c r="D19" s="9" t="s">
        <v>547</v>
      </c>
      <c r="E19" s="9" t="s">
        <v>548</v>
      </c>
      <c r="F19" s="9">
        <v>5200</v>
      </c>
      <c r="G19" s="9"/>
    </row>
    <row r="20" spans="1:7" ht="21" customHeight="1">
      <c r="A20" s="78" t="s">
        <v>101</v>
      </c>
      <c r="B20" s="78" t="s">
        <v>102</v>
      </c>
      <c r="C20" s="9" t="s">
        <v>549</v>
      </c>
      <c r="D20" s="9" t="s">
        <v>550</v>
      </c>
      <c r="E20" s="9" t="s">
        <v>551</v>
      </c>
      <c r="F20" s="9">
        <v>2000</v>
      </c>
      <c r="G20" s="9"/>
    </row>
    <row r="21" spans="1:7" ht="21" customHeight="1">
      <c r="A21" s="78"/>
      <c r="B21" s="78"/>
      <c r="C21" s="9" t="s">
        <v>549</v>
      </c>
      <c r="D21" s="9" t="s">
        <v>552</v>
      </c>
      <c r="E21" s="9" t="s">
        <v>553</v>
      </c>
      <c r="F21" s="9">
        <v>1000</v>
      </c>
      <c r="G21" s="9"/>
    </row>
    <row r="22" spans="1:7" ht="21" customHeight="1">
      <c r="A22" s="78"/>
      <c r="B22" s="78"/>
      <c r="C22" s="9" t="s">
        <v>549</v>
      </c>
      <c r="D22" s="9" t="s">
        <v>554</v>
      </c>
      <c r="E22" s="9" t="s">
        <v>555</v>
      </c>
      <c r="F22" s="9">
        <v>3000</v>
      </c>
      <c r="G22" s="9"/>
    </row>
    <row r="23" spans="1:7" ht="21" customHeight="1">
      <c r="A23" s="78"/>
      <c r="B23" s="78"/>
      <c r="C23" s="9" t="s">
        <v>549</v>
      </c>
      <c r="D23" s="9" t="s">
        <v>556</v>
      </c>
      <c r="E23" s="9" t="s">
        <v>557</v>
      </c>
      <c r="F23" s="9">
        <v>1000</v>
      </c>
      <c r="G23" s="9"/>
    </row>
    <row r="24" spans="1:7" ht="21" customHeight="1">
      <c r="A24" s="78"/>
      <c r="B24" s="78"/>
      <c r="C24" s="9" t="s">
        <v>549</v>
      </c>
      <c r="D24" s="9" t="s">
        <v>558</v>
      </c>
      <c r="E24" s="9" t="s">
        <v>559</v>
      </c>
      <c r="F24" s="9">
        <v>1300</v>
      </c>
      <c r="G24" s="9"/>
    </row>
    <row r="25" spans="1:7" ht="21" customHeight="1">
      <c r="A25" s="78" t="s">
        <v>109</v>
      </c>
      <c r="B25" s="78" t="s">
        <v>128</v>
      </c>
      <c r="C25" s="9" t="s">
        <v>546</v>
      </c>
      <c r="D25" s="9" t="s">
        <v>560</v>
      </c>
      <c r="E25" s="9" t="s">
        <v>561</v>
      </c>
      <c r="F25" s="9">
        <v>60</v>
      </c>
      <c r="G25" s="9"/>
    </row>
    <row r="26" spans="1:7" ht="21" customHeight="1">
      <c r="A26" s="78"/>
      <c r="B26" s="78"/>
      <c r="C26" s="9" t="s">
        <v>546</v>
      </c>
      <c r="D26" s="9" t="s">
        <v>562</v>
      </c>
      <c r="E26" s="9" t="s">
        <v>563</v>
      </c>
      <c r="F26" s="9">
        <v>300</v>
      </c>
      <c r="G26" s="9"/>
    </row>
    <row r="27" spans="1:7" ht="21" customHeight="1">
      <c r="A27" s="78" t="s">
        <v>127</v>
      </c>
      <c r="B27" s="78" t="s">
        <v>171</v>
      </c>
      <c r="C27" s="9" t="s">
        <v>564</v>
      </c>
      <c r="D27" s="9" t="s">
        <v>565</v>
      </c>
      <c r="E27" s="9" t="s">
        <v>566</v>
      </c>
      <c r="F27" s="9">
        <v>150</v>
      </c>
      <c r="G27" s="9"/>
    </row>
    <row r="28" spans="1:7" ht="21" customHeight="1">
      <c r="A28" s="78" t="s">
        <v>136</v>
      </c>
      <c r="B28" s="78" t="s">
        <v>192</v>
      </c>
      <c r="C28" s="9" t="s">
        <v>567</v>
      </c>
      <c r="D28" s="9" t="s">
        <v>568</v>
      </c>
      <c r="E28" s="9" t="s">
        <v>569</v>
      </c>
      <c r="F28" s="9">
        <v>20</v>
      </c>
      <c r="G28" s="9"/>
    </row>
    <row r="29" spans="1:7" ht="21" customHeight="1">
      <c r="A29" s="78"/>
      <c r="B29" s="78"/>
      <c r="C29" s="9" t="s">
        <v>567</v>
      </c>
      <c r="D29" s="9" t="s">
        <v>570</v>
      </c>
      <c r="E29" s="9" t="s">
        <v>571</v>
      </c>
      <c r="F29" s="9">
        <v>250</v>
      </c>
      <c r="G29" s="9"/>
    </row>
    <row r="30" spans="1:7" ht="21" customHeight="1">
      <c r="A30" s="78" t="s">
        <v>152</v>
      </c>
      <c r="B30" s="78" t="s">
        <v>473</v>
      </c>
      <c r="C30" s="9" t="s">
        <v>572</v>
      </c>
      <c r="D30" s="9" t="s">
        <v>573</v>
      </c>
      <c r="E30" s="9" t="s">
        <v>574</v>
      </c>
      <c r="F30" s="9">
        <v>180</v>
      </c>
      <c r="G30" s="9"/>
    </row>
    <row r="31" spans="1:7" ht="21" customHeight="1">
      <c r="A31" s="78"/>
      <c r="B31" s="9"/>
      <c r="C31" s="9" t="s">
        <v>572</v>
      </c>
      <c r="D31" s="9" t="s">
        <v>575</v>
      </c>
      <c r="E31" s="9" t="s">
        <v>576</v>
      </c>
      <c r="F31" s="9">
        <v>50</v>
      </c>
      <c r="G31" s="9"/>
    </row>
    <row r="32" spans="1:7" ht="24.75" customHeight="1">
      <c r="A32" s="112" t="s">
        <v>577</v>
      </c>
      <c r="B32" s="112"/>
      <c r="C32" s="112"/>
      <c r="D32" s="112"/>
      <c r="E32" s="112"/>
      <c r="F32" s="112"/>
      <c r="G32" s="112"/>
    </row>
    <row r="33" ht="18" customHeight="1"/>
    <row r="34" ht="18" customHeight="1"/>
    <row r="35" ht="18" customHeight="1"/>
    <row r="36" ht="18" customHeight="1"/>
    <row r="37" ht="18" customHeight="1"/>
  </sheetData>
  <sheetProtection/>
  <mergeCells count="3">
    <mergeCell ref="A1:B1"/>
    <mergeCell ref="A2:G2"/>
    <mergeCell ref="A32:G32"/>
  </mergeCells>
  <printOptions horizontalCentered="1"/>
  <pageMargins left="0.7480314960629921" right="0.6692913385826772" top="1.062992125984252" bottom="0.7874015748031497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31"/>
  <sheetViews>
    <sheetView workbookViewId="0" topLeftCell="A10">
      <selection activeCell="E34" sqref="E34"/>
    </sheetView>
  </sheetViews>
  <sheetFormatPr defaultColWidth="9.00390625" defaultRowHeight="14.25"/>
  <cols>
    <col min="1" max="1" width="4.625" style="0" customWidth="1"/>
    <col min="2" max="2" width="9.375" style="0" customWidth="1"/>
    <col min="3" max="3" width="10.25390625" style="0" customWidth="1"/>
    <col min="4" max="4" width="19.25390625" style="0" customWidth="1"/>
    <col min="5" max="5" width="14.50390625" style="0" customWidth="1"/>
    <col min="6" max="6" width="7.125" style="0" customWidth="1"/>
    <col min="7" max="7" width="11.125" style="0" customWidth="1"/>
  </cols>
  <sheetData>
    <row r="1" spans="1:2" ht="14.25">
      <c r="A1" s="114" t="s">
        <v>578</v>
      </c>
      <c r="B1" s="114"/>
    </row>
    <row r="2" spans="1:7" ht="27" customHeight="1">
      <c r="A2" s="117" t="s">
        <v>579</v>
      </c>
      <c r="B2" s="117"/>
      <c r="C2" s="117"/>
      <c r="D2" s="117"/>
      <c r="E2" s="117"/>
      <c r="F2" s="117"/>
      <c r="G2" s="117"/>
    </row>
    <row r="3" spans="1:7" ht="27" customHeight="1">
      <c r="A3" s="9" t="s">
        <v>2</v>
      </c>
      <c r="B3" s="9" t="s">
        <v>3</v>
      </c>
      <c r="C3" s="9" t="s">
        <v>511</v>
      </c>
      <c r="D3" s="9" t="s">
        <v>4</v>
      </c>
      <c r="E3" s="9" t="s">
        <v>7</v>
      </c>
      <c r="F3" s="9" t="s">
        <v>513</v>
      </c>
      <c r="G3" s="9" t="s">
        <v>6</v>
      </c>
    </row>
    <row r="4" spans="1:7" s="32" customFormat="1" ht="22.5" customHeight="1">
      <c r="A4" s="9"/>
      <c r="B4" s="78" t="s">
        <v>421</v>
      </c>
      <c r="C4" s="9"/>
      <c r="D4" s="9"/>
      <c r="E4" s="9"/>
      <c r="F4" s="78">
        <f>SUM(F5:F28)</f>
        <v>93437</v>
      </c>
      <c r="G4" s="9"/>
    </row>
    <row r="5" spans="1:7" ht="22.5" customHeight="1">
      <c r="A5" s="78" t="s">
        <v>22</v>
      </c>
      <c r="B5" s="78" t="s">
        <v>43</v>
      </c>
      <c r="C5" s="9" t="s">
        <v>514</v>
      </c>
      <c r="D5" s="9" t="s">
        <v>580</v>
      </c>
      <c r="E5" s="9" t="s">
        <v>581</v>
      </c>
      <c r="F5" s="9">
        <v>15956</v>
      </c>
      <c r="G5" s="9" t="s">
        <v>582</v>
      </c>
    </row>
    <row r="6" spans="1:7" ht="22.5" customHeight="1">
      <c r="A6" s="78" t="s">
        <v>42</v>
      </c>
      <c r="B6" s="78" t="s">
        <v>23</v>
      </c>
      <c r="C6" s="9" t="s">
        <v>583</v>
      </c>
      <c r="D6" s="9" t="s">
        <v>584</v>
      </c>
      <c r="E6" s="9" t="s">
        <v>585</v>
      </c>
      <c r="F6" s="9">
        <v>18700</v>
      </c>
      <c r="G6" s="9" t="s">
        <v>586</v>
      </c>
    </row>
    <row r="7" spans="1:7" ht="22.5" customHeight="1">
      <c r="A7" s="78" t="s">
        <v>55</v>
      </c>
      <c r="B7" s="78" t="s">
        <v>74</v>
      </c>
      <c r="C7" s="9" t="s">
        <v>523</v>
      </c>
      <c r="D7" s="9" t="s">
        <v>526</v>
      </c>
      <c r="E7" s="9" t="s">
        <v>587</v>
      </c>
      <c r="F7" s="9">
        <v>1175</v>
      </c>
      <c r="G7" s="9" t="s">
        <v>582</v>
      </c>
    </row>
    <row r="8" spans="1:7" ht="22.5" customHeight="1">
      <c r="A8" s="78"/>
      <c r="B8" s="78"/>
      <c r="C8" s="9" t="s">
        <v>523</v>
      </c>
      <c r="D8" s="9" t="s">
        <v>588</v>
      </c>
      <c r="E8" s="9" t="s">
        <v>589</v>
      </c>
      <c r="F8" s="9">
        <v>1000</v>
      </c>
      <c r="G8" s="9" t="s">
        <v>582</v>
      </c>
    </row>
    <row r="9" spans="1:7" ht="22.5" customHeight="1">
      <c r="A9" s="78" t="s">
        <v>73</v>
      </c>
      <c r="B9" s="78" t="s">
        <v>86</v>
      </c>
      <c r="C9" s="9" t="s">
        <v>523</v>
      </c>
      <c r="D9" s="9" t="s">
        <v>590</v>
      </c>
      <c r="E9" s="9" t="s">
        <v>591</v>
      </c>
      <c r="F9" s="9">
        <v>1241</v>
      </c>
      <c r="G9" s="9" t="s">
        <v>582</v>
      </c>
    </row>
    <row r="10" spans="1:7" ht="22.5" customHeight="1">
      <c r="A10" s="78"/>
      <c r="B10" s="78"/>
      <c r="C10" s="9" t="s">
        <v>523</v>
      </c>
      <c r="D10" s="9" t="s">
        <v>592</v>
      </c>
      <c r="E10" s="9" t="s">
        <v>593</v>
      </c>
      <c r="F10" s="9">
        <v>730</v>
      </c>
      <c r="G10" s="9" t="s">
        <v>594</v>
      </c>
    </row>
    <row r="11" spans="1:7" ht="22.5" customHeight="1">
      <c r="A11" s="78" t="s">
        <v>85</v>
      </c>
      <c r="B11" s="78" t="s">
        <v>56</v>
      </c>
      <c r="C11" s="9" t="s">
        <v>514</v>
      </c>
      <c r="D11" s="9" t="s">
        <v>595</v>
      </c>
      <c r="E11" s="9" t="s">
        <v>596</v>
      </c>
      <c r="F11" s="9">
        <v>1000</v>
      </c>
      <c r="G11" s="9"/>
    </row>
    <row r="12" spans="1:7" ht="22.5" customHeight="1">
      <c r="A12" s="78"/>
      <c r="B12" s="78"/>
      <c r="C12" s="9" t="s">
        <v>514</v>
      </c>
      <c r="D12" s="9" t="s">
        <v>430</v>
      </c>
      <c r="E12" s="9" t="s">
        <v>431</v>
      </c>
      <c r="F12" s="9">
        <v>1000</v>
      </c>
      <c r="G12" s="9"/>
    </row>
    <row r="13" spans="1:7" ht="22.5" customHeight="1">
      <c r="A13" s="78"/>
      <c r="B13" s="78"/>
      <c r="C13" s="9" t="s">
        <v>514</v>
      </c>
      <c r="D13" s="9" t="s">
        <v>597</v>
      </c>
      <c r="E13" s="9" t="s">
        <v>598</v>
      </c>
      <c r="F13" s="9">
        <v>2000</v>
      </c>
      <c r="G13" s="9"/>
    </row>
    <row r="14" spans="1:7" ht="22.5" customHeight="1">
      <c r="A14" s="78"/>
      <c r="B14" s="78"/>
      <c r="C14" s="9" t="s">
        <v>514</v>
      </c>
      <c r="D14" s="9" t="s">
        <v>599</v>
      </c>
      <c r="E14" s="9" t="s">
        <v>600</v>
      </c>
      <c r="F14" s="9">
        <v>500</v>
      </c>
      <c r="G14" s="9"/>
    </row>
    <row r="15" spans="1:7" ht="22.5" customHeight="1">
      <c r="A15" s="78"/>
      <c r="B15" s="78"/>
      <c r="C15" s="9" t="s">
        <v>546</v>
      </c>
      <c r="D15" s="9" t="s">
        <v>601</v>
      </c>
      <c r="E15" s="9" t="s">
        <v>602</v>
      </c>
      <c r="F15" s="9">
        <v>2100</v>
      </c>
      <c r="G15" s="9"/>
    </row>
    <row r="16" spans="1:7" ht="22.5" customHeight="1">
      <c r="A16" s="78" t="s">
        <v>101</v>
      </c>
      <c r="B16" s="78" t="s">
        <v>102</v>
      </c>
      <c r="C16" s="9" t="s">
        <v>549</v>
      </c>
      <c r="D16" s="9" t="s">
        <v>603</v>
      </c>
      <c r="E16" s="9" t="s">
        <v>604</v>
      </c>
      <c r="F16" s="9">
        <v>1000</v>
      </c>
      <c r="G16" s="9" t="s">
        <v>582</v>
      </c>
    </row>
    <row r="17" spans="1:7" ht="22.5" customHeight="1">
      <c r="A17" s="78"/>
      <c r="B17" s="78"/>
      <c r="C17" s="9" t="s">
        <v>549</v>
      </c>
      <c r="D17" s="9" t="s">
        <v>605</v>
      </c>
      <c r="E17" s="9" t="s">
        <v>606</v>
      </c>
      <c r="F17" s="9">
        <v>2500</v>
      </c>
      <c r="G17" s="9" t="s">
        <v>582</v>
      </c>
    </row>
    <row r="18" spans="1:7" ht="22.5" customHeight="1">
      <c r="A18" s="78"/>
      <c r="B18" s="78"/>
      <c r="C18" s="9" t="s">
        <v>549</v>
      </c>
      <c r="D18" s="9" t="s">
        <v>607</v>
      </c>
      <c r="E18" s="9" t="s">
        <v>108</v>
      </c>
      <c r="F18" s="9">
        <v>12000</v>
      </c>
      <c r="G18" s="9" t="s">
        <v>582</v>
      </c>
    </row>
    <row r="19" spans="1:7" ht="22.5" customHeight="1">
      <c r="A19" s="78"/>
      <c r="B19" s="78"/>
      <c r="C19" s="9" t="s">
        <v>549</v>
      </c>
      <c r="D19" s="9" t="s">
        <v>608</v>
      </c>
      <c r="E19" s="9" t="s">
        <v>609</v>
      </c>
      <c r="F19" s="9">
        <v>1000</v>
      </c>
      <c r="G19" s="9"/>
    </row>
    <row r="20" spans="1:7" ht="22.5" customHeight="1">
      <c r="A20" s="78"/>
      <c r="B20" s="78"/>
      <c r="C20" s="9" t="s">
        <v>549</v>
      </c>
      <c r="D20" s="9" t="s">
        <v>610</v>
      </c>
      <c r="E20" s="9" t="s">
        <v>611</v>
      </c>
      <c r="F20" s="9">
        <v>2057</v>
      </c>
      <c r="G20" s="9" t="s">
        <v>582</v>
      </c>
    </row>
    <row r="21" spans="1:7" ht="22.5" customHeight="1">
      <c r="A21" s="78" t="s">
        <v>109</v>
      </c>
      <c r="B21" s="78" t="s">
        <v>192</v>
      </c>
      <c r="C21" s="9" t="s">
        <v>567</v>
      </c>
      <c r="D21" s="9" t="s">
        <v>612</v>
      </c>
      <c r="E21" s="9" t="s">
        <v>613</v>
      </c>
      <c r="F21" s="9">
        <v>7000</v>
      </c>
      <c r="G21" s="9"/>
    </row>
    <row r="22" spans="1:7" ht="22.5" customHeight="1">
      <c r="A22" s="78" t="s">
        <v>127</v>
      </c>
      <c r="B22" s="78" t="s">
        <v>473</v>
      </c>
      <c r="C22" s="9" t="s">
        <v>523</v>
      </c>
      <c r="D22" s="9" t="s">
        <v>614</v>
      </c>
      <c r="E22" s="9" t="s">
        <v>615</v>
      </c>
      <c r="F22" s="9">
        <v>3560</v>
      </c>
      <c r="G22" s="9" t="s">
        <v>582</v>
      </c>
    </row>
    <row r="23" spans="1:7" ht="22.5" customHeight="1">
      <c r="A23" s="78"/>
      <c r="B23" s="78"/>
      <c r="C23" s="9" t="s">
        <v>523</v>
      </c>
      <c r="D23" s="9" t="s">
        <v>616</v>
      </c>
      <c r="E23" s="9" t="s">
        <v>617</v>
      </c>
      <c r="F23" s="9">
        <v>6215</v>
      </c>
      <c r="G23" s="9" t="s">
        <v>618</v>
      </c>
    </row>
    <row r="24" spans="1:7" ht="22.5" customHeight="1">
      <c r="A24" s="78"/>
      <c r="B24" s="78"/>
      <c r="C24" s="9" t="s">
        <v>523</v>
      </c>
      <c r="D24" s="9" t="s">
        <v>619</v>
      </c>
      <c r="E24" s="9" t="s">
        <v>604</v>
      </c>
      <c r="F24" s="9">
        <v>1000</v>
      </c>
      <c r="G24" s="9" t="s">
        <v>582</v>
      </c>
    </row>
    <row r="25" spans="1:7" ht="22.5" customHeight="1">
      <c r="A25" s="78"/>
      <c r="B25" s="78"/>
      <c r="C25" s="9" t="s">
        <v>523</v>
      </c>
      <c r="D25" s="9" t="s">
        <v>620</v>
      </c>
      <c r="E25" s="9" t="s">
        <v>621</v>
      </c>
      <c r="F25" s="9">
        <v>1600</v>
      </c>
      <c r="G25" s="9" t="s">
        <v>618</v>
      </c>
    </row>
    <row r="26" spans="1:7" ht="22.5" customHeight="1">
      <c r="A26" s="78" t="s">
        <v>136</v>
      </c>
      <c r="B26" s="78" t="s">
        <v>128</v>
      </c>
      <c r="C26" s="9" t="s">
        <v>546</v>
      </c>
      <c r="D26" s="9" t="s">
        <v>622</v>
      </c>
      <c r="E26" s="9" t="s">
        <v>623</v>
      </c>
      <c r="F26" s="9">
        <v>4793</v>
      </c>
      <c r="G26" s="9" t="s">
        <v>624</v>
      </c>
    </row>
    <row r="27" spans="1:7" ht="22.5" customHeight="1">
      <c r="A27" s="78"/>
      <c r="B27" s="78"/>
      <c r="C27" s="9" t="s">
        <v>523</v>
      </c>
      <c r="D27" s="9" t="s">
        <v>625</v>
      </c>
      <c r="E27" s="9" t="s">
        <v>626</v>
      </c>
      <c r="F27" s="9">
        <v>150</v>
      </c>
      <c r="G27" s="9"/>
    </row>
    <row r="28" spans="1:7" ht="22.5" customHeight="1">
      <c r="A28" s="78" t="s">
        <v>152</v>
      </c>
      <c r="B28" s="78" t="s">
        <v>110</v>
      </c>
      <c r="C28" s="9" t="s">
        <v>523</v>
      </c>
      <c r="D28" s="9" t="s">
        <v>627</v>
      </c>
      <c r="E28" s="9" t="s">
        <v>113</v>
      </c>
      <c r="F28" s="9">
        <v>5160</v>
      </c>
      <c r="G28" s="9"/>
    </row>
    <row r="29" spans="1:7" ht="22.5" customHeight="1">
      <c r="A29" s="78" t="s">
        <v>170</v>
      </c>
      <c r="B29" s="78" t="s">
        <v>171</v>
      </c>
      <c r="C29" s="9" t="s">
        <v>628</v>
      </c>
      <c r="D29" s="9" t="s">
        <v>629</v>
      </c>
      <c r="E29" s="9" t="s">
        <v>503</v>
      </c>
      <c r="F29" s="9">
        <v>273</v>
      </c>
      <c r="G29" s="9"/>
    </row>
    <row r="30" spans="1:7" ht="22.5" customHeight="1">
      <c r="A30" s="63"/>
      <c r="B30" s="9"/>
      <c r="C30" s="9" t="s">
        <v>628</v>
      </c>
      <c r="D30" s="9" t="s">
        <v>630</v>
      </c>
      <c r="E30" s="9" t="s">
        <v>505</v>
      </c>
      <c r="F30" s="9">
        <v>350</v>
      </c>
      <c r="G30" s="63"/>
    </row>
    <row r="31" spans="1:7" ht="24.75" customHeight="1">
      <c r="A31" s="112" t="s">
        <v>631</v>
      </c>
      <c r="B31" s="112"/>
      <c r="C31" s="112"/>
      <c r="D31" s="112"/>
      <c r="E31" s="112"/>
      <c r="F31" s="112"/>
      <c r="G31" s="112"/>
    </row>
  </sheetData>
  <sheetProtection/>
  <mergeCells count="3">
    <mergeCell ref="A1:B1"/>
    <mergeCell ref="A2:G2"/>
    <mergeCell ref="A31:G31"/>
  </mergeCells>
  <printOptions horizontalCentered="1"/>
  <pageMargins left="0.7874015748031497" right="0.7086614173228347" top="0.9448818897637796" bottom="0.6299212598425197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K13"/>
  <sheetViews>
    <sheetView workbookViewId="0" topLeftCell="A7">
      <selection activeCell="H15" sqref="H15"/>
    </sheetView>
  </sheetViews>
  <sheetFormatPr defaultColWidth="9.00390625" defaultRowHeight="14.25"/>
  <cols>
    <col min="1" max="1" width="2.625" style="0" customWidth="1"/>
    <col min="2" max="2" width="9.375" style="0" customWidth="1"/>
    <col min="3" max="3" width="14.375" style="0" customWidth="1"/>
    <col min="4" max="4" width="9.625" style="0" customWidth="1"/>
    <col min="5" max="5" width="6.375" style="0" customWidth="1"/>
    <col min="6" max="6" width="8.125" style="0" customWidth="1"/>
    <col min="7" max="7" width="7.75390625" style="0" customWidth="1"/>
    <col min="8" max="8" width="30.25390625" style="0" customWidth="1"/>
    <col min="9" max="9" width="11.00390625" style="0" customWidth="1"/>
    <col min="10" max="10" width="13.00390625" style="0" customWidth="1"/>
    <col min="11" max="11" width="12.375" style="0" customWidth="1"/>
  </cols>
  <sheetData>
    <row r="1" spans="1:2" ht="14.25">
      <c r="A1" s="114" t="s">
        <v>632</v>
      </c>
      <c r="B1" s="114"/>
    </row>
    <row r="2" spans="1:11" ht="36.75" customHeight="1">
      <c r="A2" s="118" t="s">
        <v>633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42.75" customHeight="1">
      <c r="A3" s="9" t="s">
        <v>2</v>
      </c>
      <c r="B3" s="9" t="s">
        <v>634</v>
      </c>
      <c r="C3" s="9" t="s">
        <v>635</v>
      </c>
      <c r="D3" s="9" t="s">
        <v>200</v>
      </c>
      <c r="E3" s="9" t="s">
        <v>203</v>
      </c>
      <c r="F3" s="9" t="s">
        <v>636</v>
      </c>
      <c r="G3" s="9" t="s">
        <v>637</v>
      </c>
      <c r="H3" s="9" t="s">
        <v>638</v>
      </c>
      <c r="I3" s="9" t="s">
        <v>639</v>
      </c>
      <c r="J3" s="9" t="s">
        <v>640</v>
      </c>
      <c r="K3" s="9" t="s">
        <v>6</v>
      </c>
    </row>
    <row r="4" spans="1:11" ht="31.5" customHeight="1">
      <c r="A4" s="9">
        <v>1</v>
      </c>
      <c r="B4" s="73" t="s">
        <v>102</v>
      </c>
      <c r="C4" s="9" t="s">
        <v>608</v>
      </c>
      <c r="D4" s="9" t="s">
        <v>641</v>
      </c>
      <c r="E4" s="9">
        <v>900</v>
      </c>
      <c r="F4" s="9" t="s">
        <v>642</v>
      </c>
      <c r="G4" s="9">
        <v>2017.12</v>
      </c>
      <c r="H4" s="9" t="s">
        <v>643</v>
      </c>
      <c r="I4" s="9" t="s">
        <v>644</v>
      </c>
      <c r="J4" s="9" t="s">
        <v>645</v>
      </c>
      <c r="K4" s="9"/>
    </row>
    <row r="5" spans="1:11" ht="31.5" customHeight="1">
      <c r="A5" s="9">
        <v>2</v>
      </c>
      <c r="B5" s="73" t="s">
        <v>102</v>
      </c>
      <c r="C5" s="9" t="s">
        <v>646</v>
      </c>
      <c r="D5" s="9" t="s">
        <v>647</v>
      </c>
      <c r="E5" s="9">
        <v>350</v>
      </c>
      <c r="F5" s="9" t="s">
        <v>642</v>
      </c>
      <c r="G5" s="9">
        <v>2019.12</v>
      </c>
      <c r="H5" s="9" t="s">
        <v>643</v>
      </c>
      <c r="I5" s="9" t="s">
        <v>644</v>
      </c>
      <c r="J5" s="9" t="s">
        <v>645</v>
      </c>
      <c r="K5" s="9"/>
    </row>
    <row r="6" spans="1:11" ht="31.5" customHeight="1">
      <c r="A6" s="9">
        <v>3</v>
      </c>
      <c r="B6" s="73" t="s">
        <v>102</v>
      </c>
      <c r="C6" s="9" t="s">
        <v>648</v>
      </c>
      <c r="D6" s="9" t="s">
        <v>649</v>
      </c>
      <c r="E6" s="9">
        <v>500</v>
      </c>
      <c r="F6" s="9" t="s">
        <v>642</v>
      </c>
      <c r="G6" s="9">
        <v>2019.11</v>
      </c>
      <c r="H6" s="9" t="s">
        <v>643</v>
      </c>
      <c r="I6" s="9" t="s">
        <v>650</v>
      </c>
      <c r="J6" s="9" t="s">
        <v>645</v>
      </c>
      <c r="K6" s="9"/>
    </row>
    <row r="7" spans="1:11" ht="42" customHeight="1">
      <c r="A7" s="9">
        <v>4</v>
      </c>
      <c r="B7" s="73" t="s">
        <v>23</v>
      </c>
      <c r="C7" s="9" t="s">
        <v>651</v>
      </c>
      <c r="D7" s="9" t="s">
        <v>652</v>
      </c>
      <c r="E7" s="9"/>
      <c r="F7" s="9" t="s">
        <v>653</v>
      </c>
      <c r="G7" s="9">
        <v>2018.3</v>
      </c>
      <c r="H7" s="9" t="s">
        <v>654</v>
      </c>
      <c r="I7" s="9" t="s">
        <v>655</v>
      </c>
      <c r="J7" s="9" t="s">
        <v>645</v>
      </c>
      <c r="K7" s="9"/>
    </row>
    <row r="8" spans="1:11" ht="42" customHeight="1">
      <c r="A8" s="9">
        <v>5</v>
      </c>
      <c r="B8" s="73" t="s">
        <v>23</v>
      </c>
      <c r="C8" s="9" t="s">
        <v>656</v>
      </c>
      <c r="D8" s="9" t="s">
        <v>657</v>
      </c>
      <c r="E8" s="9"/>
      <c r="F8" s="9" t="s">
        <v>653</v>
      </c>
      <c r="G8" s="9">
        <v>2019.3</v>
      </c>
      <c r="H8" s="9" t="s">
        <v>658</v>
      </c>
      <c r="I8" s="9" t="s">
        <v>655</v>
      </c>
      <c r="J8" s="9" t="s">
        <v>645</v>
      </c>
      <c r="K8" s="9"/>
    </row>
    <row r="9" spans="1:11" ht="35.25" customHeight="1">
      <c r="A9" s="9">
        <v>6</v>
      </c>
      <c r="B9" s="73" t="s">
        <v>23</v>
      </c>
      <c r="C9" s="9" t="s">
        <v>659</v>
      </c>
      <c r="D9" s="9" t="s">
        <v>660</v>
      </c>
      <c r="E9" s="9"/>
      <c r="F9" s="9" t="s">
        <v>661</v>
      </c>
      <c r="G9" s="9">
        <v>2020.3</v>
      </c>
      <c r="H9" s="9" t="s">
        <v>662</v>
      </c>
      <c r="I9" s="9" t="s">
        <v>663</v>
      </c>
      <c r="J9" s="9" t="s">
        <v>664</v>
      </c>
      <c r="K9" s="9"/>
    </row>
    <row r="10" spans="1:11" ht="35.25" customHeight="1">
      <c r="A10" s="9">
        <v>7</v>
      </c>
      <c r="B10" s="73" t="s">
        <v>407</v>
      </c>
      <c r="C10" s="9" t="s">
        <v>665</v>
      </c>
      <c r="D10" s="9" t="s">
        <v>666</v>
      </c>
      <c r="E10" s="9"/>
      <c r="F10" s="9" t="s">
        <v>667</v>
      </c>
      <c r="G10" s="9">
        <v>2018.12</v>
      </c>
      <c r="H10" s="9" t="s">
        <v>668</v>
      </c>
      <c r="I10" s="9" t="s">
        <v>669</v>
      </c>
      <c r="J10" s="9" t="s">
        <v>645</v>
      </c>
      <c r="K10" s="9"/>
    </row>
    <row r="11" spans="1:11" ht="50.25" customHeight="1">
      <c r="A11" s="9">
        <v>8</v>
      </c>
      <c r="B11" s="73" t="s">
        <v>74</v>
      </c>
      <c r="C11" s="9" t="s">
        <v>670</v>
      </c>
      <c r="D11" s="9" t="s">
        <v>531</v>
      </c>
      <c r="E11" s="9"/>
      <c r="F11" s="9" t="s">
        <v>671</v>
      </c>
      <c r="G11" s="9">
        <v>2017.7</v>
      </c>
      <c r="H11" s="9" t="s">
        <v>672</v>
      </c>
      <c r="I11" s="9" t="s">
        <v>655</v>
      </c>
      <c r="J11" s="9" t="s">
        <v>645</v>
      </c>
      <c r="K11" s="9"/>
    </row>
    <row r="12" spans="1:11" s="32" customFormat="1" ht="36" customHeight="1">
      <c r="A12" s="9">
        <v>9</v>
      </c>
      <c r="B12" s="74" t="s">
        <v>137</v>
      </c>
      <c r="C12" s="75" t="s">
        <v>673</v>
      </c>
      <c r="D12" s="9" t="s">
        <v>674</v>
      </c>
      <c r="E12" s="75">
        <v>1170</v>
      </c>
      <c r="F12" s="9" t="s">
        <v>642</v>
      </c>
      <c r="G12" s="76">
        <v>2019.1</v>
      </c>
      <c r="H12" s="9" t="s">
        <v>643</v>
      </c>
      <c r="I12" s="9" t="s">
        <v>644</v>
      </c>
      <c r="J12" s="9" t="s">
        <v>645</v>
      </c>
      <c r="K12" s="77" t="s">
        <v>675</v>
      </c>
    </row>
    <row r="13" spans="1:11" ht="34.5" customHeight="1">
      <c r="A13" s="112" t="s">
        <v>676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ht="34.5" customHeight="1"/>
    <row r="15" ht="30" customHeight="1"/>
  </sheetData>
  <sheetProtection/>
  <mergeCells count="3">
    <mergeCell ref="A1:B1"/>
    <mergeCell ref="A2:K2"/>
    <mergeCell ref="A13:K13"/>
  </mergeCells>
  <printOptions horizontalCentered="1"/>
  <pageMargins left="0.5905511811023623" right="0.5905511811023623" top="0.9055118110236221" bottom="0.6299212598425197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J29"/>
  <sheetViews>
    <sheetView workbookViewId="0" topLeftCell="A4">
      <selection activeCell="A2" sqref="A2:J2"/>
    </sheetView>
  </sheetViews>
  <sheetFormatPr defaultColWidth="9.00390625" defaultRowHeight="14.25"/>
  <cols>
    <col min="1" max="1" width="5.00390625" style="0" customWidth="1"/>
    <col min="2" max="2" width="9.25390625" style="29" customWidth="1"/>
    <col min="3" max="3" width="12.00390625" style="29" customWidth="1"/>
    <col min="4" max="4" width="7.875" style="29" customWidth="1"/>
    <col min="5" max="5" width="11.50390625" style="29" customWidth="1"/>
    <col min="6" max="6" width="6.75390625" style="29" customWidth="1"/>
    <col min="7" max="7" width="8.875" style="29" customWidth="1"/>
    <col min="8" max="8" width="25.00390625" style="0" customWidth="1"/>
    <col min="9" max="9" width="20.625" style="0" customWidth="1"/>
    <col min="10" max="10" width="13.375" style="0" customWidth="1"/>
  </cols>
  <sheetData>
    <row r="1" spans="1:2" ht="14.25">
      <c r="A1" s="114" t="s">
        <v>677</v>
      </c>
      <c r="B1" s="114"/>
    </row>
    <row r="2" spans="1:10" ht="30" customHeight="1">
      <c r="A2" s="118" t="s">
        <v>678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27.75" customHeight="1">
      <c r="A3" s="9" t="s">
        <v>2</v>
      </c>
      <c r="B3" s="9" t="s">
        <v>3</v>
      </c>
      <c r="C3" s="9" t="s">
        <v>679</v>
      </c>
      <c r="D3" s="9" t="s">
        <v>200</v>
      </c>
      <c r="E3" s="9" t="s">
        <v>202</v>
      </c>
      <c r="F3" s="9" t="s">
        <v>203</v>
      </c>
      <c r="G3" s="9" t="s">
        <v>204</v>
      </c>
      <c r="H3" s="9" t="s">
        <v>638</v>
      </c>
      <c r="I3" s="9" t="s">
        <v>640</v>
      </c>
      <c r="J3" s="72" t="s">
        <v>6</v>
      </c>
    </row>
    <row r="4" spans="1:10" ht="27.75" customHeight="1">
      <c r="A4" s="68">
        <v>1</v>
      </c>
      <c r="B4" s="68" t="s">
        <v>23</v>
      </c>
      <c r="C4" s="68" t="s">
        <v>246</v>
      </c>
      <c r="D4" s="68" t="s">
        <v>247</v>
      </c>
      <c r="E4" s="68" t="s">
        <v>680</v>
      </c>
      <c r="F4" s="68">
        <v>80</v>
      </c>
      <c r="G4" s="68">
        <v>1969</v>
      </c>
      <c r="H4" s="69" t="s">
        <v>681</v>
      </c>
      <c r="I4" s="69" t="s">
        <v>645</v>
      </c>
      <c r="J4" s="69"/>
    </row>
    <row r="5" spans="1:10" ht="27.75" customHeight="1">
      <c r="A5" s="68">
        <v>2</v>
      </c>
      <c r="B5" s="68" t="s">
        <v>23</v>
      </c>
      <c r="C5" s="68" t="s">
        <v>251</v>
      </c>
      <c r="D5" s="68" t="s">
        <v>252</v>
      </c>
      <c r="E5" s="68" t="s">
        <v>682</v>
      </c>
      <c r="F5" s="68">
        <v>75</v>
      </c>
      <c r="G5" s="68">
        <v>1952</v>
      </c>
      <c r="H5" s="69" t="s">
        <v>681</v>
      </c>
      <c r="I5" s="69" t="s">
        <v>645</v>
      </c>
      <c r="J5" s="69"/>
    </row>
    <row r="6" spans="1:10" ht="27.75" customHeight="1">
      <c r="A6" s="68">
        <v>3</v>
      </c>
      <c r="B6" s="68" t="s">
        <v>23</v>
      </c>
      <c r="C6" s="68" t="s">
        <v>253</v>
      </c>
      <c r="D6" s="68" t="s">
        <v>254</v>
      </c>
      <c r="E6" s="68" t="s">
        <v>683</v>
      </c>
      <c r="F6" s="68">
        <v>73</v>
      </c>
      <c r="G6" s="68">
        <v>1964</v>
      </c>
      <c r="H6" s="69" t="s">
        <v>681</v>
      </c>
      <c r="I6" s="69" t="s">
        <v>645</v>
      </c>
      <c r="J6" s="69"/>
    </row>
    <row r="7" spans="1:10" ht="27.75" customHeight="1">
      <c r="A7" s="68">
        <v>4</v>
      </c>
      <c r="B7" s="68" t="s">
        <v>23</v>
      </c>
      <c r="C7" s="68" t="s">
        <v>255</v>
      </c>
      <c r="D7" s="68" t="s">
        <v>256</v>
      </c>
      <c r="E7" s="68" t="s">
        <v>684</v>
      </c>
      <c r="F7" s="68">
        <v>66</v>
      </c>
      <c r="G7" s="68">
        <v>1972</v>
      </c>
      <c r="H7" s="69" t="s">
        <v>681</v>
      </c>
      <c r="I7" s="69" t="s">
        <v>645</v>
      </c>
      <c r="J7" s="69"/>
    </row>
    <row r="8" spans="1:10" ht="27.75" customHeight="1">
      <c r="A8" s="68">
        <v>5</v>
      </c>
      <c r="B8" s="68" t="s">
        <v>43</v>
      </c>
      <c r="C8" s="68" t="s">
        <v>685</v>
      </c>
      <c r="D8" s="68" t="s">
        <v>686</v>
      </c>
      <c r="E8" s="68" t="s">
        <v>687</v>
      </c>
      <c r="F8" s="70">
        <v>54</v>
      </c>
      <c r="G8" s="70">
        <v>1980</v>
      </c>
      <c r="H8" s="69" t="s">
        <v>688</v>
      </c>
      <c r="I8" s="69" t="s">
        <v>689</v>
      </c>
      <c r="J8" s="69"/>
    </row>
    <row r="9" spans="1:10" ht="27.75" customHeight="1">
      <c r="A9" s="68">
        <v>6</v>
      </c>
      <c r="B9" s="68" t="s">
        <v>43</v>
      </c>
      <c r="C9" s="68" t="s">
        <v>690</v>
      </c>
      <c r="D9" s="68" t="s">
        <v>691</v>
      </c>
      <c r="E9" s="68" t="s">
        <v>692</v>
      </c>
      <c r="F9" s="70">
        <v>58.5</v>
      </c>
      <c r="G9" s="70">
        <v>1976</v>
      </c>
      <c r="H9" s="69" t="s">
        <v>693</v>
      </c>
      <c r="I9" s="69" t="s">
        <v>694</v>
      </c>
      <c r="J9" s="69"/>
    </row>
    <row r="10" spans="1:10" ht="27.75" customHeight="1">
      <c r="A10" s="68">
        <v>7</v>
      </c>
      <c r="B10" s="68" t="s">
        <v>56</v>
      </c>
      <c r="C10" s="68" t="s">
        <v>695</v>
      </c>
      <c r="D10" s="68" t="s">
        <v>696</v>
      </c>
      <c r="E10" s="68" t="s">
        <v>697</v>
      </c>
      <c r="F10" s="68">
        <v>52</v>
      </c>
      <c r="G10" s="68">
        <v>1966.12</v>
      </c>
      <c r="H10" s="69" t="s">
        <v>698</v>
      </c>
      <c r="I10" s="69" t="s">
        <v>645</v>
      </c>
      <c r="J10" s="69"/>
    </row>
    <row r="11" spans="1:10" ht="27.75" customHeight="1">
      <c r="A11" s="68">
        <v>8</v>
      </c>
      <c r="B11" s="68" t="s">
        <v>56</v>
      </c>
      <c r="C11" s="68" t="s">
        <v>699</v>
      </c>
      <c r="D11" s="68" t="s">
        <v>700</v>
      </c>
      <c r="E11" s="68" t="s">
        <v>697</v>
      </c>
      <c r="F11" s="68">
        <v>38</v>
      </c>
      <c r="G11" s="68">
        <v>1974.12</v>
      </c>
      <c r="H11" s="69" t="s">
        <v>701</v>
      </c>
      <c r="I11" s="69" t="s">
        <v>702</v>
      </c>
      <c r="J11" s="69"/>
    </row>
    <row r="12" spans="1:10" ht="27.75" customHeight="1">
      <c r="A12" s="68">
        <v>9</v>
      </c>
      <c r="B12" s="68" t="s">
        <v>74</v>
      </c>
      <c r="C12" s="68" t="s">
        <v>703</v>
      </c>
      <c r="D12" s="68" t="s">
        <v>531</v>
      </c>
      <c r="E12" s="68" t="s">
        <v>704</v>
      </c>
      <c r="F12" s="68">
        <v>356</v>
      </c>
      <c r="G12" s="70">
        <v>1983.11</v>
      </c>
      <c r="H12" s="69" t="s">
        <v>705</v>
      </c>
      <c r="I12" s="69" t="s">
        <v>706</v>
      </c>
      <c r="J12" s="69"/>
    </row>
    <row r="13" spans="1:10" ht="27.75" customHeight="1">
      <c r="A13" s="68">
        <v>10</v>
      </c>
      <c r="B13" s="68" t="s">
        <v>74</v>
      </c>
      <c r="C13" s="68" t="s">
        <v>707</v>
      </c>
      <c r="D13" s="68" t="s">
        <v>708</v>
      </c>
      <c r="E13" s="68" t="s">
        <v>709</v>
      </c>
      <c r="F13" s="68">
        <v>130</v>
      </c>
      <c r="G13" s="68" t="s">
        <v>710</v>
      </c>
      <c r="H13" s="69" t="s">
        <v>711</v>
      </c>
      <c r="I13" s="69" t="s">
        <v>706</v>
      </c>
      <c r="J13" s="69"/>
    </row>
    <row r="14" spans="1:10" ht="27.75" customHeight="1">
      <c r="A14" s="68">
        <v>11</v>
      </c>
      <c r="B14" s="68" t="s">
        <v>86</v>
      </c>
      <c r="C14" s="68" t="s">
        <v>290</v>
      </c>
      <c r="D14" s="68" t="s">
        <v>712</v>
      </c>
      <c r="E14" s="68" t="s">
        <v>713</v>
      </c>
      <c r="F14" s="68">
        <v>51.3</v>
      </c>
      <c r="G14" s="68">
        <v>1972.12</v>
      </c>
      <c r="H14" s="69" t="s">
        <v>714</v>
      </c>
      <c r="I14" s="69" t="s">
        <v>715</v>
      </c>
      <c r="J14" s="69"/>
    </row>
    <row r="15" spans="1:10" ht="27.75" customHeight="1">
      <c r="A15" s="68">
        <v>12</v>
      </c>
      <c r="B15" s="68" t="s">
        <v>86</v>
      </c>
      <c r="C15" s="68" t="s">
        <v>274</v>
      </c>
      <c r="D15" s="68" t="s">
        <v>275</v>
      </c>
      <c r="E15" s="68" t="s">
        <v>716</v>
      </c>
      <c r="F15" s="68">
        <v>47</v>
      </c>
      <c r="G15" s="68">
        <v>1982.12</v>
      </c>
      <c r="H15" s="69" t="s">
        <v>714</v>
      </c>
      <c r="I15" s="69" t="s">
        <v>715</v>
      </c>
      <c r="J15" s="69"/>
    </row>
    <row r="16" spans="1:10" ht="27.75" customHeight="1">
      <c r="A16" s="68">
        <v>13</v>
      </c>
      <c r="B16" s="68" t="s">
        <v>473</v>
      </c>
      <c r="C16" s="68" t="s">
        <v>717</v>
      </c>
      <c r="D16" s="68" t="s">
        <v>368</v>
      </c>
      <c r="E16" s="68">
        <v>10.66</v>
      </c>
      <c r="F16" s="68">
        <v>45</v>
      </c>
      <c r="G16" s="68">
        <v>1995.12</v>
      </c>
      <c r="H16" s="69" t="s">
        <v>718</v>
      </c>
      <c r="I16" s="69" t="s">
        <v>719</v>
      </c>
      <c r="J16" s="69"/>
    </row>
    <row r="17" spans="1:10" ht="27.75" customHeight="1">
      <c r="A17" s="68">
        <v>14</v>
      </c>
      <c r="B17" s="68" t="s">
        <v>407</v>
      </c>
      <c r="C17" s="68" t="s">
        <v>720</v>
      </c>
      <c r="D17" s="68" t="s">
        <v>721</v>
      </c>
      <c r="E17" s="68" t="s">
        <v>722</v>
      </c>
      <c r="F17" s="68">
        <v>70</v>
      </c>
      <c r="G17" s="68">
        <v>96.11</v>
      </c>
      <c r="H17" s="69" t="s">
        <v>723</v>
      </c>
      <c r="I17" s="69" t="s">
        <v>724</v>
      </c>
      <c r="J17" s="69"/>
    </row>
    <row r="18" spans="1:10" ht="27.75" customHeight="1">
      <c r="A18" s="68">
        <v>15</v>
      </c>
      <c r="B18" s="68" t="s">
        <v>407</v>
      </c>
      <c r="C18" s="68" t="s">
        <v>725</v>
      </c>
      <c r="D18" s="68" t="s">
        <v>666</v>
      </c>
      <c r="E18" s="68" t="s">
        <v>726</v>
      </c>
      <c r="F18" s="68">
        <v>46</v>
      </c>
      <c r="G18" s="68">
        <v>95.11</v>
      </c>
      <c r="H18" s="69" t="s">
        <v>727</v>
      </c>
      <c r="I18" s="69" t="s">
        <v>724</v>
      </c>
      <c r="J18" s="69"/>
    </row>
    <row r="19" spans="1:10" ht="27.75" customHeight="1">
      <c r="A19" s="68">
        <v>16</v>
      </c>
      <c r="B19" s="68" t="s">
        <v>128</v>
      </c>
      <c r="C19" s="68" t="s">
        <v>348</v>
      </c>
      <c r="D19" s="68" t="s">
        <v>349</v>
      </c>
      <c r="E19" s="68" t="s">
        <v>728</v>
      </c>
      <c r="F19" s="68">
        <v>19</v>
      </c>
      <c r="G19" s="68" t="s">
        <v>351</v>
      </c>
      <c r="H19" s="69" t="s">
        <v>729</v>
      </c>
      <c r="I19" s="69" t="s">
        <v>730</v>
      </c>
      <c r="J19" s="69"/>
    </row>
    <row r="20" spans="1:10" ht="27.75" customHeight="1">
      <c r="A20" s="68">
        <v>17</v>
      </c>
      <c r="B20" s="68" t="s">
        <v>128</v>
      </c>
      <c r="C20" s="68" t="s">
        <v>353</v>
      </c>
      <c r="D20" s="68" t="s">
        <v>354</v>
      </c>
      <c r="E20" s="68" t="s">
        <v>731</v>
      </c>
      <c r="F20" s="68">
        <v>86</v>
      </c>
      <c r="G20" s="68" t="s">
        <v>356</v>
      </c>
      <c r="H20" s="69" t="s">
        <v>729</v>
      </c>
      <c r="I20" s="69" t="s">
        <v>732</v>
      </c>
      <c r="J20" s="69"/>
    </row>
    <row r="21" spans="1:10" ht="27.75" customHeight="1">
      <c r="A21" s="68">
        <v>18</v>
      </c>
      <c r="B21" s="68" t="s">
        <v>128</v>
      </c>
      <c r="C21" s="68" t="s">
        <v>357</v>
      </c>
      <c r="D21" s="68" t="s">
        <v>358</v>
      </c>
      <c r="E21" s="68" t="s">
        <v>733</v>
      </c>
      <c r="F21" s="68">
        <v>10</v>
      </c>
      <c r="G21" s="68" t="s">
        <v>360</v>
      </c>
      <c r="H21" s="69" t="s">
        <v>729</v>
      </c>
      <c r="I21" s="69" t="s">
        <v>732</v>
      </c>
      <c r="J21" s="69"/>
    </row>
    <row r="22" spans="1:10" ht="27.75" customHeight="1">
      <c r="A22" s="68">
        <v>19</v>
      </c>
      <c r="B22" s="68" t="s">
        <v>171</v>
      </c>
      <c r="C22" s="68" t="s">
        <v>734</v>
      </c>
      <c r="D22" s="68" t="s">
        <v>371</v>
      </c>
      <c r="E22" s="68" t="s">
        <v>735</v>
      </c>
      <c r="F22" s="68">
        <v>41</v>
      </c>
      <c r="G22" s="68">
        <v>1979.12</v>
      </c>
      <c r="H22" s="69" t="s">
        <v>736</v>
      </c>
      <c r="I22" s="69" t="s">
        <v>737</v>
      </c>
      <c r="J22" s="69"/>
    </row>
    <row r="23" spans="1:10" ht="27.75" customHeight="1">
      <c r="A23" s="68">
        <v>20</v>
      </c>
      <c r="B23" s="68" t="s">
        <v>192</v>
      </c>
      <c r="C23" s="68" t="s">
        <v>380</v>
      </c>
      <c r="D23" s="68" t="s">
        <v>382</v>
      </c>
      <c r="E23" s="68" t="s">
        <v>383</v>
      </c>
      <c r="F23" s="68">
        <v>53</v>
      </c>
      <c r="G23" s="68">
        <v>1972</v>
      </c>
      <c r="H23" s="69" t="s">
        <v>738</v>
      </c>
      <c r="I23" s="69" t="s">
        <v>739</v>
      </c>
      <c r="J23" s="69" t="s">
        <v>740</v>
      </c>
    </row>
    <row r="24" spans="1:10" ht="27.75" customHeight="1">
      <c r="A24" s="68">
        <v>21</v>
      </c>
      <c r="B24" s="68" t="s">
        <v>192</v>
      </c>
      <c r="C24" s="68" t="s">
        <v>741</v>
      </c>
      <c r="D24" s="68" t="s">
        <v>382</v>
      </c>
      <c r="E24" s="68" t="s">
        <v>386</v>
      </c>
      <c r="F24" s="68">
        <v>43</v>
      </c>
      <c r="G24" s="68">
        <v>1996</v>
      </c>
      <c r="H24" s="69" t="s">
        <v>742</v>
      </c>
      <c r="I24" s="69" t="s">
        <v>743</v>
      </c>
      <c r="J24" s="69" t="s">
        <v>744</v>
      </c>
    </row>
    <row r="25" spans="1:10" ht="27.75" customHeight="1">
      <c r="A25" s="68">
        <v>22</v>
      </c>
      <c r="B25" s="68" t="s">
        <v>192</v>
      </c>
      <c r="C25" s="68" t="s">
        <v>384</v>
      </c>
      <c r="D25" s="68" t="s">
        <v>385</v>
      </c>
      <c r="E25" s="68" t="s">
        <v>386</v>
      </c>
      <c r="F25" s="68">
        <v>43</v>
      </c>
      <c r="G25" s="68">
        <v>1996</v>
      </c>
      <c r="H25" s="69" t="s">
        <v>745</v>
      </c>
      <c r="I25" s="69" t="s">
        <v>743</v>
      </c>
      <c r="J25" s="69" t="s">
        <v>746</v>
      </c>
    </row>
    <row r="26" spans="1:10" ht="27.75" customHeight="1">
      <c r="A26" s="68">
        <v>23</v>
      </c>
      <c r="B26" s="68" t="s">
        <v>192</v>
      </c>
      <c r="C26" s="68" t="s">
        <v>747</v>
      </c>
      <c r="D26" s="68" t="s">
        <v>748</v>
      </c>
      <c r="E26" s="68" t="s">
        <v>749</v>
      </c>
      <c r="F26" s="68">
        <v>18</v>
      </c>
      <c r="G26" s="68">
        <v>1999</v>
      </c>
      <c r="H26" s="69" t="s">
        <v>750</v>
      </c>
      <c r="I26" s="69" t="s">
        <v>751</v>
      </c>
      <c r="J26" s="69" t="s">
        <v>752</v>
      </c>
    </row>
    <row r="27" spans="1:10" ht="27.75" customHeight="1">
      <c r="A27" s="63"/>
      <c r="B27" s="71"/>
      <c r="C27" s="71"/>
      <c r="D27" s="71"/>
      <c r="E27" s="71"/>
      <c r="F27" s="71"/>
      <c r="G27" s="71"/>
      <c r="H27" s="63"/>
      <c r="I27" s="63"/>
      <c r="J27" s="63"/>
    </row>
    <row r="28" spans="1:10" ht="27.75" customHeight="1">
      <c r="A28" s="63"/>
      <c r="B28" s="71"/>
      <c r="C28" s="71"/>
      <c r="D28" s="71"/>
      <c r="E28" s="71"/>
      <c r="F28" s="71"/>
      <c r="G28" s="71"/>
      <c r="H28" s="63"/>
      <c r="I28" s="63"/>
      <c r="J28" s="63"/>
    </row>
    <row r="29" spans="1:10" ht="27.75" customHeight="1">
      <c r="A29" s="63"/>
      <c r="B29" s="71"/>
      <c r="C29" s="71"/>
      <c r="D29" s="71"/>
      <c r="E29" s="71"/>
      <c r="F29" s="71"/>
      <c r="G29" s="71"/>
      <c r="H29" s="63"/>
      <c r="I29" s="63"/>
      <c r="J29" s="63"/>
    </row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</sheetData>
  <sheetProtection/>
  <mergeCells count="2">
    <mergeCell ref="A1:B1"/>
    <mergeCell ref="A2:J2"/>
  </mergeCells>
  <printOptions horizontalCentered="1"/>
  <pageMargins left="0.5905511811023623" right="0.4724409448818898" top="0.9448818897637796" bottom="0.9842519685039371" header="0.5118110236220472" footer="0.5118110236220472"/>
  <pageSetup firstPageNumber="66" useFirstPageNumber="1" horizontalDpi="600" verticalDpi="600" orientation="landscape" paperSize="9"/>
  <headerFooter alignWithMargins="0">
    <oddFooter>&amp;C&amp;8-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0"/>
  <sheetViews>
    <sheetView workbookViewId="0" topLeftCell="A4">
      <selection activeCell="J21" sqref="J21"/>
    </sheetView>
  </sheetViews>
  <sheetFormatPr defaultColWidth="9.00390625" defaultRowHeight="14.25"/>
  <cols>
    <col min="1" max="1" width="1.12109375" style="0" customWidth="1"/>
    <col min="2" max="2" width="4.00390625" style="27" customWidth="1"/>
    <col min="3" max="3" width="6.875" style="0" customWidth="1"/>
    <col min="4" max="5" width="6.625" style="0" customWidth="1"/>
    <col min="6" max="6" width="8.375" style="0" customWidth="1"/>
    <col min="7" max="7" width="7.00390625" style="31" customWidth="1"/>
    <col min="8" max="8" width="7.375" style="0" customWidth="1"/>
    <col min="9" max="9" width="6.875" style="31" customWidth="1"/>
    <col min="10" max="11" width="7.375" style="31" customWidth="1"/>
    <col min="12" max="12" width="7.00390625" style="31" customWidth="1"/>
    <col min="13" max="13" width="7.25390625" style="0" customWidth="1"/>
    <col min="14" max="14" width="7.375" style="31" customWidth="1"/>
    <col min="15" max="15" width="7.25390625" style="0" customWidth="1"/>
    <col min="16" max="16" width="7.25390625" style="31" customWidth="1"/>
    <col min="17" max="17" width="7.25390625" style="0" customWidth="1"/>
  </cols>
  <sheetData>
    <row r="1" spans="2:3" ht="14.25">
      <c r="B1" s="114" t="s">
        <v>753</v>
      </c>
      <c r="C1" s="114"/>
    </row>
    <row r="2" spans="2:18" ht="27.75" customHeight="1">
      <c r="B2" s="102" t="s">
        <v>754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18" ht="20.25" customHeight="1">
      <c r="B3" s="121" t="s">
        <v>2</v>
      </c>
      <c r="C3" s="110" t="s">
        <v>755</v>
      </c>
      <c r="D3" s="110" t="s">
        <v>756</v>
      </c>
      <c r="E3" s="110"/>
      <c r="F3" s="110" t="s">
        <v>757</v>
      </c>
      <c r="G3" s="122" t="s">
        <v>758</v>
      </c>
      <c r="H3" s="110" t="s">
        <v>759</v>
      </c>
      <c r="I3" s="122" t="s">
        <v>760</v>
      </c>
      <c r="J3" s="122" t="s">
        <v>761</v>
      </c>
      <c r="K3" s="122" t="s">
        <v>762</v>
      </c>
      <c r="L3" s="110" t="s">
        <v>763</v>
      </c>
      <c r="M3" s="110"/>
      <c r="N3" s="110" t="s">
        <v>764</v>
      </c>
      <c r="O3" s="110"/>
      <c r="P3" s="110" t="s">
        <v>765</v>
      </c>
      <c r="Q3" s="110"/>
      <c r="R3" s="110" t="s">
        <v>766</v>
      </c>
    </row>
    <row r="4" spans="2:18" ht="36" customHeight="1">
      <c r="B4" s="121"/>
      <c r="C4" s="110"/>
      <c r="D4" s="10" t="s">
        <v>767</v>
      </c>
      <c r="E4" s="10" t="s">
        <v>768</v>
      </c>
      <c r="F4" s="110"/>
      <c r="G4" s="122"/>
      <c r="H4" s="110"/>
      <c r="I4" s="122"/>
      <c r="J4" s="122"/>
      <c r="K4" s="122"/>
      <c r="L4" s="49" t="s">
        <v>769</v>
      </c>
      <c r="M4" s="10" t="s">
        <v>770</v>
      </c>
      <c r="N4" s="49" t="s">
        <v>771</v>
      </c>
      <c r="O4" s="10" t="s">
        <v>772</v>
      </c>
      <c r="P4" s="49" t="s">
        <v>771</v>
      </c>
      <c r="Q4" s="10" t="s">
        <v>773</v>
      </c>
      <c r="R4" s="110"/>
    </row>
    <row r="5" spans="2:18" ht="21.75" customHeight="1">
      <c r="B5" s="119" t="s">
        <v>774</v>
      </c>
      <c r="C5" s="119"/>
      <c r="D5" s="56"/>
      <c r="E5" s="56"/>
      <c r="F5" s="56"/>
      <c r="G5" s="46">
        <f>SUM(G6:G18)</f>
        <v>56.58</v>
      </c>
      <c r="H5" s="58">
        <f>SUM(H6:H18)</f>
        <v>3741</v>
      </c>
      <c r="I5" s="58"/>
      <c r="J5" s="58"/>
      <c r="K5" s="58"/>
      <c r="L5" s="58"/>
      <c r="M5" s="58">
        <f>SUM(M6:M18)</f>
        <v>3213</v>
      </c>
      <c r="N5" s="58"/>
      <c r="O5" s="58">
        <f>SUM(O6:O18)</f>
        <v>2697</v>
      </c>
      <c r="P5" s="58"/>
      <c r="Q5" s="58">
        <f>SUM(Q6:Q18)</f>
        <v>2919</v>
      </c>
      <c r="R5" s="56"/>
    </row>
    <row r="6" spans="2:18" ht="21.75" customHeight="1">
      <c r="B6" s="48">
        <v>1</v>
      </c>
      <c r="C6" s="10" t="s">
        <v>775</v>
      </c>
      <c r="D6" s="10" t="s">
        <v>776</v>
      </c>
      <c r="E6" s="10" t="s">
        <v>777</v>
      </c>
      <c r="F6" s="10" t="s">
        <v>778</v>
      </c>
      <c r="G6" s="49">
        <v>14.27</v>
      </c>
      <c r="H6" s="10">
        <v>1084</v>
      </c>
      <c r="I6" s="49">
        <v>55.72</v>
      </c>
      <c r="J6" s="49">
        <v>18</v>
      </c>
      <c r="K6" s="49">
        <v>39.2</v>
      </c>
      <c r="L6" s="49">
        <v>52.4</v>
      </c>
      <c r="M6" s="10">
        <v>885</v>
      </c>
      <c r="N6" s="49">
        <v>51.5</v>
      </c>
      <c r="O6" s="10">
        <v>780</v>
      </c>
      <c r="P6" s="49">
        <v>52.4</v>
      </c>
      <c r="Q6" s="10">
        <v>885</v>
      </c>
      <c r="R6" s="10" t="s">
        <v>779</v>
      </c>
    </row>
    <row r="7" spans="2:18" ht="21.75" customHeight="1">
      <c r="B7" s="48">
        <v>2</v>
      </c>
      <c r="C7" s="10" t="s">
        <v>780</v>
      </c>
      <c r="D7" s="10" t="s">
        <v>781</v>
      </c>
      <c r="E7" s="10" t="s">
        <v>782</v>
      </c>
      <c r="F7" s="10" t="s">
        <v>778</v>
      </c>
      <c r="G7" s="10">
        <v>16</v>
      </c>
      <c r="H7" s="10">
        <v>1024</v>
      </c>
      <c r="I7" s="49">
        <v>81.23</v>
      </c>
      <c r="J7" s="49">
        <v>23.6</v>
      </c>
      <c r="K7" s="49">
        <v>15.52</v>
      </c>
      <c r="L7" s="49">
        <v>78.83</v>
      </c>
      <c r="M7" s="10">
        <v>929</v>
      </c>
      <c r="N7" s="49">
        <v>78.5</v>
      </c>
      <c r="O7" s="10">
        <v>897</v>
      </c>
      <c r="P7" s="49">
        <v>78.1</v>
      </c>
      <c r="Q7" s="10">
        <v>855</v>
      </c>
      <c r="R7" s="10" t="s">
        <v>779</v>
      </c>
    </row>
    <row r="8" spans="2:18" ht="21.75" customHeight="1">
      <c r="B8" s="48">
        <v>3</v>
      </c>
      <c r="C8" s="10" t="s">
        <v>783</v>
      </c>
      <c r="D8" s="10" t="s">
        <v>783</v>
      </c>
      <c r="E8" s="10" t="s">
        <v>783</v>
      </c>
      <c r="F8" s="10" t="s">
        <v>784</v>
      </c>
      <c r="G8" s="49">
        <v>1.5</v>
      </c>
      <c r="H8" s="10">
        <v>120</v>
      </c>
      <c r="I8" s="49">
        <v>73.7</v>
      </c>
      <c r="J8" s="49">
        <v>11.7</v>
      </c>
      <c r="K8" s="49">
        <v>4</v>
      </c>
      <c r="L8" s="49">
        <v>71.5</v>
      </c>
      <c r="M8" s="10">
        <v>103</v>
      </c>
      <c r="N8" s="49">
        <v>71</v>
      </c>
      <c r="O8" s="10">
        <v>90</v>
      </c>
      <c r="P8" s="49">
        <v>71</v>
      </c>
      <c r="Q8" s="10">
        <v>90</v>
      </c>
      <c r="R8" s="10" t="s">
        <v>779</v>
      </c>
    </row>
    <row r="9" spans="2:18" ht="21.75" customHeight="1">
      <c r="B9" s="48">
        <v>4</v>
      </c>
      <c r="C9" s="10" t="s">
        <v>785</v>
      </c>
      <c r="D9" s="10" t="s">
        <v>786</v>
      </c>
      <c r="E9" s="10" t="s">
        <v>785</v>
      </c>
      <c r="F9" s="10" t="s">
        <v>784</v>
      </c>
      <c r="G9" s="49">
        <v>2.5</v>
      </c>
      <c r="H9" s="10">
        <v>160</v>
      </c>
      <c r="I9" s="49">
        <v>53.5</v>
      </c>
      <c r="J9" s="49">
        <v>11</v>
      </c>
      <c r="K9" s="49">
        <v>4.5</v>
      </c>
      <c r="L9" s="49">
        <v>49.6</v>
      </c>
      <c r="M9" s="10">
        <v>100</v>
      </c>
      <c r="N9" s="49">
        <v>48.6</v>
      </c>
      <c r="O9" s="10">
        <v>76</v>
      </c>
      <c r="P9" s="49">
        <v>49.4</v>
      </c>
      <c r="Q9" s="10">
        <v>96</v>
      </c>
      <c r="R9" s="10" t="s">
        <v>779</v>
      </c>
    </row>
    <row r="10" spans="2:18" ht="21.75" customHeight="1">
      <c r="B10" s="48">
        <v>5</v>
      </c>
      <c r="C10" s="10" t="s">
        <v>787</v>
      </c>
      <c r="D10" s="10" t="s">
        <v>786</v>
      </c>
      <c r="E10" s="10" t="s">
        <v>787</v>
      </c>
      <c r="F10" s="10" t="s">
        <v>784</v>
      </c>
      <c r="G10" s="49">
        <v>2.3</v>
      </c>
      <c r="H10" s="10">
        <v>185</v>
      </c>
      <c r="I10" s="49">
        <v>34</v>
      </c>
      <c r="J10" s="49">
        <v>9.3</v>
      </c>
      <c r="K10" s="49">
        <v>6.5</v>
      </c>
      <c r="L10" s="49">
        <v>31.4</v>
      </c>
      <c r="M10" s="10">
        <v>150</v>
      </c>
      <c r="N10" s="49">
        <v>30.19</v>
      </c>
      <c r="O10" s="10">
        <v>108</v>
      </c>
      <c r="P10" s="49">
        <v>30.69</v>
      </c>
      <c r="Q10" s="10">
        <v>130</v>
      </c>
      <c r="R10" s="10" t="s">
        <v>779</v>
      </c>
    </row>
    <row r="11" spans="1:18" ht="21.75" customHeight="1">
      <c r="A11" s="59"/>
      <c r="B11" s="48">
        <v>6</v>
      </c>
      <c r="C11" s="10" t="s">
        <v>788</v>
      </c>
      <c r="D11" s="10" t="s">
        <v>788</v>
      </c>
      <c r="E11" s="10" t="s">
        <v>789</v>
      </c>
      <c r="F11" s="10" t="s">
        <v>784</v>
      </c>
      <c r="G11" s="49">
        <v>3.6</v>
      </c>
      <c r="H11" s="10">
        <v>198</v>
      </c>
      <c r="I11" s="49">
        <v>41.6</v>
      </c>
      <c r="J11" s="49">
        <v>8</v>
      </c>
      <c r="K11" s="49">
        <v>7.58</v>
      </c>
      <c r="L11" s="49">
        <v>39.5</v>
      </c>
      <c r="M11" s="10">
        <v>173</v>
      </c>
      <c r="N11" s="49">
        <v>38.5</v>
      </c>
      <c r="O11" s="10">
        <v>115</v>
      </c>
      <c r="P11" s="49">
        <v>39</v>
      </c>
      <c r="Q11" s="10">
        <v>142</v>
      </c>
      <c r="R11" s="10" t="s">
        <v>779</v>
      </c>
    </row>
    <row r="12" spans="2:18" ht="21.75" customHeight="1">
      <c r="B12" s="48">
        <v>7</v>
      </c>
      <c r="C12" s="10" t="s">
        <v>790</v>
      </c>
      <c r="D12" s="10" t="s">
        <v>791</v>
      </c>
      <c r="E12" s="10" t="s">
        <v>792</v>
      </c>
      <c r="F12" s="10" t="s">
        <v>784</v>
      </c>
      <c r="G12" s="49">
        <v>3.3</v>
      </c>
      <c r="H12" s="10">
        <v>141</v>
      </c>
      <c r="I12" s="49">
        <v>70</v>
      </c>
      <c r="J12" s="49">
        <v>13.4</v>
      </c>
      <c r="K12" s="49">
        <v>6</v>
      </c>
      <c r="L12" s="49">
        <v>67.4</v>
      </c>
      <c r="M12" s="10">
        <v>115</v>
      </c>
      <c r="N12" s="49">
        <v>66.5</v>
      </c>
      <c r="O12" s="10">
        <v>90</v>
      </c>
      <c r="P12" s="49">
        <v>67</v>
      </c>
      <c r="Q12" s="10">
        <v>110</v>
      </c>
      <c r="R12" s="10" t="s">
        <v>779</v>
      </c>
    </row>
    <row r="13" spans="2:18" ht="21.75" customHeight="1">
      <c r="B13" s="48">
        <v>8</v>
      </c>
      <c r="C13" s="10" t="s">
        <v>793</v>
      </c>
      <c r="D13" s="10" t="s">
        <v>791</v>
      </c>
      <c r="E13" s="10" t="s">
        <v>794</v>
      </c>
      <c r="F13" s="10" t="s">
        <v>784</v>
      </c>
      <c r="G13" s="49">
        <v>2.13</v>
      </c>
      <c r="H13" s="10">
        <v>168</v>
      </c>
      <c r="I13" s="49">
        <v>76.9</v>
      </c>
      <c r="J13" s="49">
        <v>15.5</v>
      </c>
      <c r="K13" s="49">
        <v>1</v>
      </c>
      <c r="L13" s="49">
        <v>74</v>
      </c>
      <c r="M13" s="10">
        <v>152</v>
      </c>
      <c r="N13" s="49">
        <v>72</v>
      </c>
      <c r="O13" s="10">
        <v>120</v>
      </c>
      <c r="P13" s="49">
        <v>73</v>
      </c>
      <c r="Q13" s="10">
        <v>130</v>
      </c>
      <c r="R13" s="10" t="s">
        <v>779</v>
      </c>
    </row>
    <row r="14" spans="2:18" ht="21.75" customHeight="1">
      <c r="B14" s="48">
        <v>9</v>
      </c>
      <c r="C14" s="10" t="s">
        <v>795</v>
      </c>
      <c r="D14" s="10" t="s">
        <v>781</v>
      </c>
      <c r="E14" s="10" t="s">
        <v>796</v>
      </c>
      <c r="F14" s="10" t="s">
        <v>784</v>
      </c>
      <c r="G14" s="60">
        <v>4.1</v>
      </c>
      <c r="H14" s="10">
        <v>262</v>
      </c>
      <c r="I14" s="49">
        <v>88.5</v>
      </c>
      <c r="J14" s="60">
        <v>19</v>
      </c>
      <c r="K14" s="60">
        <v>5.6</v>
      </c>
      <c r="L14" s="60">
        <v>86</v>
      </c>
      <c r="M14" s="10">
        <v>230</v>
      </c>
      <c r="N14" s="60">
        <v>85</v>
      </c>
      <c r="O14" s="10">
        <v>200</v>
      </c>
      <c r="P14" s="60">
        <v>85</v>
      </c>
      <c r="Q14" s="10">
        <v>200</v>
      </c>
      <c r="R14" s="10" t="s">
        <v>779</v>
      </c>
    </row>
    <row r="15" spans="2:18" ht="21.75" customHeight="1">
      <c r="B15" s="48">
        <v>10</v>
      </c>
      <c r="C15" s="10" t="s">
        <v>797</v>
      </c>
      <c r="D15" s="10" t="s">
        <v>781</v>
      </c>
      <c r="E15" s="10" t="s">
        <v>796</v>
      </c>
      <c r="F15" s="10" t="s">
        <v>784</v>
      </c>
      <c r="G15" s="60">
        <v>1.8</v>
      </c>
      <c r="H15" s="10">
        <v>110</v>
      </c>
      <c r="I15" s="49">
        <v>82.05</v>
      </c>
      <c r="J15" s="60">
        <v>21</v>
      </c>
      <c r="K15" s="60">
        <v>4.6</v>
      </c>
      <c r="L15" s="60">
        <v>79</v>
      </c>
      <c r="M15" s="10">
        <v>100</v>
      </c>
      <c r="N15" s="60">
        <v>74.3</v>
      </c>
      <c r="O15" s="10">
        <v>60</v>
      </c>
      <c r="P15" s="60">
        <v>77</v>
      </c>
      <c r="Q15" s="10">
        <v>80</v>
      </c>
      <c r="R15" s="10" t="s">
        <v>779</v>
      </c>
    </row>
    <row r="16" spans="2:18" ht="21.75" customHeight="1">
      <c r="B16" s="48">
        <v>11</v>
      </c>
      <c r="C16" s="10" t="s">
        <v>798</v>
      </c>
      <c r="D16" s="10" t="s">
        <v>781</v>
      </c>
      <c r="E16" s="10" t="s">
        <v>799</v>
      </c>
      <c r="F16" s="10" t="s">
        <v>784</v>
      </c>
      <c r="G16" s="60">
        <v>0.5</v>
      </c>
      <c r="H16" s="10">
        <v>156</v>
      </c>
      <c r="I16" s="49">
        <v>75.5</v>
      </c>
      <c r="J16" s="60">
        <v>17.5</v>
      </c>
      <c r="K16" s="60">
        <v>5</v>
      </c>
      <c r="L16" s="60">
        <v>74</v>
      </c>
      <c r="M16" s="10">
        <v>148</v>
      </c>
      <c r="N16" s="65" t="s">
        <v>800</v>
      </c>
      <c r="O16" s="66">
        <v>80</v>
      </c>
      <c r="P16" s="65" t="s">
        <v>801</v>
      </c>
      <c r="Q16" s="66">
        <v>100</v>
      </c>
      <c r="R16" s="10" t="s">
        <v>779</v>
      </c>
    </row>
    <row r="17" spans="2:18" ht="21.75" customHeight="1">
      <c r="B17" s="48">
        <v>12</v>
      </c>
      <c r="C17" s="10" t="s">
        <v>802</v>
      </c>
      <c r="D17" s="10" t="s">
        <v>781</v>
      </c>
      <c r="E17" s="10" t="s">
        <v>803</v>
      </c>
      <c r="F17" s="10" t="s">
        <v>784</v>
      </c>
      <c r="G17" s="49">
        <v>1.88</v>
      </c>
      <c r="H17" s="10">
        <v>70</v>
      </c>
      <c r="I17" s="49">
        <v>253.5</v>
      </c>
      <c r="J17" s="49">
        <v>17.3</v>
      </c>
      <c r="K17" s="49">
        <v>6</v>
      </c>
      <c r="L17" s="49">
        <v>246</v>
      </c>
      <c r="M17" s="10">
        <v>70</v>
      </c>
      <c r="N17" s="49">
        <v>242.75</v>
      </c>
      <c r="O17" s="10">
        <v>43</v>
      </c>
      <c r="P17" s="49">
        <v>242.75</v>
      </c>
      <c r="Q17" s="10">
        <v>43</v>
      </c>
      <c r="R17" s="10" t="s">
        <v>779</v>
      </c>
    </row>
    <row r="18" spans="2:18" ht="21.75" customHeight="1">
      <c r="B18" s="48">
        <v>13</v>
      </c>
      <c r="C18" s="48" t="s">
        <v>804</v>
      </c>
      <c r="D18" s="10" t="s">
        <v>781</v>
      </c>
      <c r="E18" s="48" t="s">
        <v>805</v>
      </c>
      <c r="F18" s="10" t="s">
        <v>806</v>
      </c>
      <c r="G18" s="61">
        <v>2.7</v>
      </c>
      <c r="H18" s="48">
        <v>63</v>
      </c>
      <c r="I18" s="67">
        <v>234.2</v>
      </c>
      <c r="J18" s="67">
        <v>32</v>
      </c>
      <c r="K18" s="61">
        <v>9.36</v>
      </c>
      <c r="L18" s="67">
        <v>230.5</v>
      </c>
      <c r="M18" s="48">
        <v>58</v>
      </c>
      <c r="N18" s="67">
        <v>220</v>
      </c>
      <c r="O18" s="48">
        <v>38</v>
      </c>
      <c r="P18" s="67">
        <v>230.5</v>
      </c>
      <c r="Q18" s="48">
        <v>58</v>
      </c>
      <c r="R18" s="10" t="s">
        <v>779</v>
      </c>
    </row>
    <row r="19" spans="2:18" ht="21.75" customHeight="1">
      <c r="B19" s="62"/>
      <c r="C19" s="63"/>
      <c r="D19" s="63"/>
      <c r="E19" s="63"/>
      <c r="F19" s="63"/>
      <c r="G19" s="64"/>
      <c r="H19" s="63"/>
      <c r="I19" s="64"/>
      <c r="J19" s="64"/>
      <c r="K19" s="64"/>
      <c r="L19" s="64"/>
      <c r="M19" s="63"/>
      <c r="N19" s="64"/>
      <c r="O19" s="63"/>
      <c r="P19" s="64"/>
      <c r="Q19" s="63"/>
      <c r="R19" s="63"/>
    </row>
    <row r="20" spans="2:18" ht="33.75" customHeight="1">
      <c r="B20" s="120" t="s">
        <v>807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ht="21.75" customHeight="1"/>
    <row r="22" ht="21.75" customHeight="1"/>
  </sheetData>
  <sheetProtection/>
  <mergeCells count="17">
    <mergeCell ref="B5:C5"/>
    <mergeCell ref="B20:R20"/>
    <mergeCell ref="B3:B4"/>
    <mergeCell ref="C3:C4"/>
    <mergeCell ref="F3:F4"/>
    <mergeCell ref="G3:G4"/>
    <mergeCell ref="H3:H4"/>
    <mergeCell ref="I3:I4"/>
    <mergeCell ref="J3:J4"/>
    <mergeCell ref="K3:K4"/>
    <mergeCell ref="B1:C1"/>
    <mergeCell ref="B2:R2"/>
    <mergeCell ref="D3:E3"/>
    <mergeCell ref="L3:M3"/>
    <mergeCell ref="N3:O3"/>
    <mergeCell ref="P3:Q3"/>
    <mergeCell ref="R3:R4"/>
  </mergeCells>
  <printOptions horizontalCentered="1"/>
  <pageMargins left="0.3937007874015748" right="0.4330708661417323" top="0.8267716535433072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2020-03-26T08:05:01Z</cp:lastPrinted>
  <dcterms:created xsi:type="dcterms:W3CDTF">2011-04-13T03:14:00Z</dcterms:created>
  <dcterms:modified xsi:type="dcterms:W3CDTF">2020-04-14T01:22:41Z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